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475" activeTab="1"/>
  </bookViews>
  <sheets>
    <sheet name="平成30年度4月" sheetId="1" r:id="rId1"/>
    <sheet name="平成30年度4月　実費料金表" sheetId="2" r:id="rId2"/>
    <sheet name="Sheet1" sheetId="3" r:id="rId3"/>
  </sheets>
  <definedNames>
    <definedName name="_xlnm.Print_Area" localSheetId="0">'平成30年度4月'!$A$1:$U$36</definedName>
  </definedNames>
  <calcPr calcMode="manual" fullCalcOnLoad="1"/>
</workbook>
</file>

<file path=xl/sharedStrings.xml><?xml version="1.0" encoding="utf-8"?>
<sst xmlns="http://schemas.openxmlformats.org/spreadsheetml/2006/main" count="179" uniqueCount="132">
  <si>
    <t>要介護度</t>
  </si>
  <si>
    <t>１割負担額</t>
  </si>
  <si>
    <t>食費</t>
  </si>
  <si>
    <t>居住費</t>
  </si>
  <si>
    <t>合計</t>
  </si>
  <si>
    <t>第２段階</t>
  </si>
  <si>
    <t>第１段階</t>
  </si>
  <si>
    <t>第３段階</t>
  </si>
  <si>
    <t>第４段階</t>
  </si>
  <si>
    <t>48,600円/月</t>
  </si>
  <si>
    <t>第1段階</t>
  </si>
  <si>
    <t>第2段階</t>
  </si>
  <si>
    <t>第3段階</t>
  </si>
  <si>
    <t>第4段階</t>
  </si>
  <si>
    <t>世帯全員が市町村民税非課税で老齢福祉年金を受給している方</t>
  </si>
  <si>
    <t>世帯全員が市町村民税非課税でご利用者様負担段階1、2段階以外の方</t>
  </si>
  <si>
    <t>上記以外の方</t>
  </si>
  <si>
    <t>介護度</t>
  </si>
  <si>
    <t>単位数</t>
  </si>
  <si>
    <t>単位</t>
  </si>
  <si>
    <t>高額サービス費を申請した場合</t>
  </si>
  <si>
    <t>※1ヶ月を30日として計算</t>
  </si>
  <si>
    <t>介護費用の一割負担の考え方</t>
  </si>
  <si>
    <t>世帯全員が市町村民税非課税で本人の前年の合計所得金額と課税年金収入額の合計が80万円以下の方</t>
  </si>
  <si>
    <t>電気使用料</t>
  </si>
  <si>
    <t>51,300円/月</t>
  </si>
  <si>
    <t>金額</t>
  </si>
  <si>
    <t>初期加算</t>
  </si>
  <si>
    <t>療養食加算</t>
  </si>
  <si>
    <t>外泊時費用</t>
  </si>
  <si>
    <t>30単位/日</t>
  </si>
  <si>
    <t>246単位/日</t>
  </si>
  <si>
    <t>理美容費</t>
  </si>
  <si>
    <t>30日</t>
  </si>
  <si>
    <t>1日</t>
  </si>
  <si>
    <t>1段階</t>
  </si>
  <si>
    <t>2段階</t>
  </si>
  <si>
    <t>3段階</t>
  </si>
  <si>
    <t>4段階</t>
  </si>
  <si>
    <t>入居後30日間に限って、加算されます。</t>
  </si>
  <si>
    <t>入居者の年齢、心身の状況に合わせて糖尿病食、肝臓病食、胃潰瘍食、貧血食、膵臓病食、高脂血症食、痛風食を提供した場合に加算されます。</t>
  </si>
  <si>
    <t>入  居　基　本　料　金</t>
  </si>
  <si>
    <t>要介護1</t>
  </si>
  <si>
    <t>要介護2</t>
  </si>
  <si>
    <t>要介護3</t>
  </si>
  <si>
    <t>要介護4</t>
  </si>
  <si>
    <t>要介護5</t>
  </si>
  <si>
    <t>その他加算</t>
  </si>
  <si>
    <t>ご利用者様負担段階について</t>
  </si>
  <si>
    <t>栄養マネジメント
　　　加算</t>
  </si>
  <si>
    <t>夜勤職員配置　　加算(Ⅱ)ロ</t>
  </si>
  <si>
    <t>※　給付単位で計算する為、若干誤差が生じますので、詳細は直接お尋ね下さい。</t>
  </si>
  <si>
    <t>入院又は外泊を認めた場合に加算されます。（月6日を限度とする）</t>
  </si>
  <si>
    <t>社会福祉法人秀寿会</t>
  </si>
  <si>
    <r>
      <t xml:space="preserve">15,000円/月
</t>
    </r>
    <r>
      <rPr>
        <sz val="10"/>
        <rFont val="HG丸ｺﾞｼｯｸM-PRO"/>
        <family val="3"/>
      </rPr>
      <t>（自己負担上限）</t>
    </r>
  </si>
  <si>
    <r>
      <t xml:space="preserve">24,600円/月
</t>
    </r>
    <r>
      <rPr>
        <sz val="10"/>
        <rFont val="HG丸ｺﾞｼｯｸM-PRO"/>
        <family val="3"/>
      </rPr>
      <t>（自己負担上限）</t>
    </r>
  </si>
  <si>
    <t>その他日常生活費一覧表（保険適用外）</t>
  </si>
  <si>
    <r>
      <t xml:space="preserve">9,000円/月
</t>
    </r>
    <r>
      <rPr>
        <sz val="10"/>
        <rFont val="HG丸ｺﾞｼｯｸM-PRO"/>
        <family val="3"/>
      </rPr>
      <t>（300円/日）</t>
    </r>
  </si>
  <si>
    <r>
      <t xml:space="preserve">24,600円/月
</t>
    </r>
    <r>
      <rPr>
        <sz val="10"/>
        <rFont val="HG丸ｺﾞｼｯｸM-PRO"/>
        <family val="3"/>
      </rPr>
      <t>（820円/日）</t>
    </r>
  </si>
  <si>
    <r>
      <t xml:space="preserve">11,700円/月
</t>
    </r>
    <r>
      <rPr>
        <sz val="10"/>
        <rFont val="HG丸ｺﾞｼｯｸM-PRO"/>
        <family val="3"/>
      </rPr>
      <t>（390円/日）</t>
    </r>
  </si>
  <si>
    <r>
      <t xml:space="preserve">19,500円/月
</t>
    </r>
    <r>
      <rPr>
        <sz val="10"/>
        <rFont val="HG丸ｺﾞｼｯｸM-PRO"/>
        <family val="3"/>
      </rPr>
      <t>（650円/日）</t>
    </r>
  </si>
  <si>
    <r>
      <t xml:space="preserve">41,400円/月
</t>
    </r>
    <r>
      <rPr>
        <sz val="10"/>
        <rFont val="HG丸ｺﾞｼｯｸM-PRO"/>
        <family val="3"/>
      </rPr>
      <t>（1,380円/日）</t>
    </r>
  </si>
  <si>
    <r>
      <t xml:space="preserve">73,800円/月
</t>
    </r>
    <r>
      <rPr>
        <sz val="10"/>
        <rFont val="HG丸ｺﾞｼｯｸM-PRO"/>
        <family val="3"/>
      </rPr>
      <t>（2,460円/日）</t>
    </r>
  </si>
  <si>
    <t>地域単価</t>
  </si>
  <si>
    <t>※　介護報酬の改定、支援体制の変更、入居される方の心身の状況の変化等により、料金が変更することがあります。</t>
  </si>
  <si>
    <r>
      <t xml:space="preserve">39,300円/月
</t>
    </r>
    <r>
      <rPr>
        <sz val="10"/>
        <rFont val="HG丸ｺﾞｼｯｸM-PRO"/>
        <family val="3"/>
      </rPr>
      <t>（1,310円/日）</t>
    </r>
  </si>
  <si>
    <t>特別養護老人ホーム ケアタウン美しが丘　　料金表</t>
  </si>
  <si>
    <t>各30円/日</t>
  </si>
  <si>
    <t>預金管理費</t>
  </si>
  <si>
    <t>40円／日</t>
  </si>
  <si>
    <t>ティッシュペーパー（80円／個）</t>
  </si>
  <si>
    <t>256円/日</t>
  </si>
  <si>
    <t>（Ⅰ）ロ</t>
  </si>
  <si>
    <t>（Ⅱ）ロ</t>
  </si>
  <si>
    <t>看護体制加算
　</t>
  </si>
  <si>
    <t>日常生活継続支援加算（Ⅱ）</t>
  </si>
  <si>
    <t>自己負担</t>
  </si>
  <si>
    <t>1,500円／月程度</t>
  </si>
  <si>
    <t>1,740円（カット）～</t>
  </si>
  <si>
    <t>教養娯楽費</t>
  </si>
  <si>
    <t>行事の際のプレゼント、装飾品等</t>
  </si>
  <si>
    <t>ユニット内での交流費、趣味活動の材料費等　　　行事の際の特別なおやつ、飲み物代等</t>
  </si>
  <si>
    <r>
      <t xml:space="preserve">15,000円/月
</t>
    </r>
    <r>
      <rPr>
        <sz val="10"/>
        <rFont val="HG丸ｺﾞｼｯｸM-PRO"/>
        <family val="3"/>
      </rPr>
      <t>（自己負担上限）</t>
    </r>
  </si>
  <si>
    <t>83,400円／月</t>
  </si>
  <si>
    <t>73,800円／月</t>
  </si>
  <si>
    <t>口腔衛生管理体制加算</t>
  </si>
  <si>
    <t>日用品</t>
  </si>
  <si>
    <t>※日常生活費は保険適用外となり使用されたサービスのみご負担していただきます。</t>
  </si>
  <si>
    <t>　</t>
  </si>
  <si>
    <t>外部営業店が出張してきます</t>
  </si>
  <si>
    <t>ご希望された方はかかります</t>
  </si>
  <si>
    <t>施設内にご持参された個人の冷蔵庫、テレビの電気代</t>
  </si>
  <si>
    <t>預金通帳管理や支払いを依頼される方</t>
  </si>
  <si>
    <t>舌ブラシ（200円／本）　口腔ケアジェル（320円／本）</t>
  </si>
  <si>
    <r>
      <rPr>
        <sz val="10"/>
        <rFont val="HG丸ｺﾞｼｯｸM-PRO"/>
        <family val="3"/>
      </rPr>
      <t>口腔衛生セット（1,680円／セット）</t>
    </r>
    <r>
      <rPr>
        <sz val="9"/>
        <rFont val="HG丸ｺﾞｼｯｸM-PRO"/>
        <family val="3"/>
      </rPr>
      <t>内訳　口腔ガーゼ、スポンジブラシ</t>
    </r>
  </si>
  <si>
    <t>2割負担の方は44,400円の上限額</t>
  </si>
  <si>
    <t>介護職員   処遇改善加算</t>
  </si>
  <si>
    <t>個別機能訓練加算</t>
  </si>
  <si>
    <t>6単位/食</t>
  </si>
  <si>
    <t>31円/日</t>
  </si>
  <si>
    <t>19円/日</t>
  </si>
  <si>
    <t>8.3を　　乗じる</t>
  </si>
  <si>
    <t>847円</t>
  </si>
  <si>
    <t>921円</t>
  </si>
  <si>
    <t>1,001円</t>
  </si>
  <si>
    <t>1,074円</t>
  </si>
  <si>
    <t>1,148円</t>
  </si>
  <si>
    <t>25,401円/月</t>
  </si>
  <si>
    <t>27,622円/月</t>
  </si>
  <si>
    <t>30,025円/月</t>
  </si>
  <si>
    <t>32,215円/月</t>
  </si>
  <si>
    <t>34,436円/月</t>
  </si>
  <si>
    <t>59,001円/月</t>
  </si>
  <si>
    <t>61,222円/月</t>
  </si>
  <si>
    <t>63,625円/月</t>
  </si>
  <si>
    <t>65,815円/月</t>
  </si>
  <si>
    <t>68,036円/月</t>
  </si>
  <si>
    <t>61,701円/月</t>
  </si>
  <si>
    <t>63,922円/月</t>
  </si>
  <si>
    <t>66,325円/月</t>
  </si>
  <si>
    <t>68,515円/月</t>
  </si>
  <si>
    <t>70,736円/月</t>
  </si>
  <si>
    <t>84,201円/月</t>
  </si>
  <si>
    <t>86,422円/月</t>
  </si>
  <si>
    <t>88,825円/月</t>
  </si>
  <si>
    <t>91,015円/月</t>
  </si>
  <si>
    <t>93,236円/月</t>
  </si>
  <si>
    <t>140,601円/月</t>
  </si>
  <si>
    <t>142,822円/月</t>
  </si>
  <si>
    <t>145,225円/月</t>
  </si>
  <si>
    <t>149,636円/月</t>
  </si>
  <si>
    <t>147,415円/月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</si>
</sst>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0_ "/>
    <numFmt numFmtId="178" formatCode="0.000_ "/>
    <numFmt numFmtId="179" formatCode="0.00_ "/>
    <numFmt numFmtId="180" formatCode="0.0_ "/>
    <numFmt numFmtId="181" formatCode="0_ "/>
    <numFmt numFmtId="182" formatCode="#,##0;\-#,##0&quot;円&quot;"/>
    <numFmt numFmtId="183" formatCode="#0&quot;円&quot;"/>
    <numFmt numFmtId="184" formatCode="#,##0&quot;円&quot;"/>
  </numFmts>
  <fonts count="47">
    <font>
      <sz val="11"/>
      <name val="ＭＳ ゴシック"/>
      <family val="3"/>
    </font>
    <font>
      <sz val="6"/>
      <name val="ＭＳ ゴシック"/>
      <family val="3"/>
    </font>
    <font>
      <sz val="18"/>
      <name val="HG丸ｺﾞｼｯｸM-PRO"/>
      <family val="3"/>
    </font>
    <font>
      <sz val="16"/>
      <name val="HG丸ｺﾞｼｯｸM-PRO"/>
      <family val="3"/>
    </font>
    <font>
      <sz val="11"/>
      <name val="HG丸ｺﾞｼｯｸM-PRO"/>
      <family val="3"/>
    </font>
    <font>
      <sz val="14"/>
      <name val="HG丸ｺﾞｼｯｸM-PRO"/>
      <family val="3"/>
    </font>
    <font>
      <sz val="12"/>
      <name val="HG丸ｺﾞｼｯｸM-PRO"/>
      <family val="3"/>
    </font>
    <font>
      <sz val="10"/>
      <name val="HG丸ｺﾞｼｯｸM-PRO"/>
      <family val="3"/>
    </font>
    <font>
      <sz val="7"/>
      <name val="HG丸ｺﾞｼｯｸM-PRO"/>
      <family val="3"/>
    </font>
    <font>
      <sz val="9"/>
      <name val="HG丸ｺﾞｼｯｸM-PRO"/>
      <family val="3"/>
    </font>
    <font>
      <sz val="8"/>
      <name val="HG丸ｺﾞｼｯｸM-PRO"/>
      <family val="3"/>
    </font>
    <font>
      <sz val="12"/>
      <name val="ＭＳ ゴシック"/>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double"/>
      <top style="hair"/>
      <bottom style="thin"/>
    </border>
    <border>
      <left style="thin"/>
      <right style="double"/>
      <top style="hair"/>
      <bottom style="hair"/>
    </border>
    <border>
      <left style="thin"/>
      <right style="double"/>
      <top style="hair"/>
      <bottom>
        <color indexed="63"/>
      </bottom>
    </border>
    <border>
      <left style="double"/>
      <right style="double"/>
      <top>
        <color indexed="63"/>
      </top>
      <bottom style="hair"/>
    </border>
    <border>
      <left style="double"/>
      <right style="double"/>
      <top style="hair"/>
      <bottom style="hair"/>
    </border>
    <border>
      <left style="double"/>
      <right style="double"/>
      <top style="hair"/>
      <bottom style="double"/>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color indexed="63"/>
      </bottom>
    </border>
    <border>
      <left style="double"/>
      <right style="double"/>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double"/>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style="double"/>
      <top style="hair"/>
      <bottom style="thin"/>
    </border>
    <border>
      <left style="thin"/>
      <right style="thin"/>
      <top>
        <color indexed="63"/>
      </top>
      <bottom style="hair"/>
    </border>
    <border>
      <left style="thin"/>
      <right style="thin"/>
      <top style="hair"/>
      <bottom>
        <color indexed="63"/>
      </bottom>
    </border>
    <border>
      <left style="double"/>
      <right style="double"/>
      <top style="hair"/>
      <bottom>
        <color indexed="63"/>
      </bottom>
    </border>
    <border>
      <left style="double"/>
      <right style="double"/>
      <top style="thin"/>
      <bottom style="hair"/>
    </border>
    <border>
      <left style="double"/>
      <right>
        <color indexed="63"/>
      </right>
      <top style="thin"/>
      <bottom style="hair"/>
    </border>
    <border>
      <left style="double"/>
      <right style="double"/>
      <top style="thin"/>
      <bottom>
        <color indexed="63"/>
      </bottom>
    </border>
    <border>
      <left style="double"/>
      <right>
        <color indexed="63"/>
      </right>
      <top style="hair"/>
      <bottom style="thin"/>
    </border>
    <border diagonalUp="1">
      <left style="double"/>
      <right style="double"/>
      <top>
        <color indexed="63"/>
      </top>
      <bottom style="hair"/>
      <diagonal style="hair"/>
    </border>
    <border diagonalUp="1">
      <left style="double"/>
      <right style="double"/>
      <top style="hair"/>
      <bottom style="hair"/>
      <diagonal style="hair"/>
    </border>
    <border diagonalUp="1">
      <left style="double"/>
      <right style="double"/>
      <top style="hair"/>
      <bottom style="double"/>
      <diagonal style="hair"/>
    </border>
    <border>
      <left style="thin"/>
      <right style="thin"/>
      <top>
        <color indexed="63"/>
      </top>
      <bottom>
        <color indexed="63"/>
      </bottom>
    </border>
    <border>
      <left style="thin"/>
      <right style="double"/>
      <top style="thin"/>
      <bottom>
        <color indexed="63"/>
      </bottom>
    </border>
    <border>
      <left style="thin"/>
      <right style="double"/>
      <top>
        <color indexed="63"/>
      </top>
      <bottom style="hair"/>
    </border>
    <border>
      <left>
        <color indexed="63"/>
      </left>
      <right style="double"/>
      <top>
        <color indexed="63"/>
      </top>
      <bottom style="hair"/>
    </border>
    <border>
      <left style="double"/>
      <right>
        <color indexed="63"/>
      </right>
      <top style="thin"/>
      <bottom>
        <color indexed="63"/>
      </bottom>
    </border>
    <border>
      <left style="thin"/>
      <right style="double"/>
      <top>
        <color indexed="63"/>
      </top>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color indexed="63"/>
      </bottom>
    </border>
    <border>
      <left style="double"/>
      <right>
        <color indexed="63"/>
      </right>
      <top style="hair"/>
      <bottom>
        <color indexed="63"/>
      </bottom>
    </border>
    <border>
      <left>
        <color indexed="63"/>
      </left>
      <right style="thin"/>
      <top style="hair"/>
      <bottom>
        <color indexed="63"/>
      </bottom>
    </border>
    <border>
      <left>
        <color indexed="63"/>
      </left>
      <right style="double"/>
      <top style="hair"/>
      <bottom style="hair"/>
    </border>
    <border>
      <left>
        <color indexed="63"/>
      </left>
      <right style="double"/>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5">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textRotation="255"/>
    </xf>
    <xf numFmtId="38" fontId="6" fillId="0" borderId="0" xfId="48"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10"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6" fillId="0" borderId="0" xfId="0" applyFont="1" applyFill="1" applyBorder="1" applyAlignment="1">
      <alignment horizontal="center" vertical="center"/>
    </xf>
    <xf numFmtId="0" fontId="6" fillId="0" borderId="20" xfId="0" applyFont="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3" fontId="6" fillId="0" borderId="22" xfId="0" applyNumberFormat="1" applyFont="1" applyBorder="1" applyAlignment="1">
      <alignment horizontal="center"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6" fillId="0" borderId="27" xfId="0" applyFont="1" applyBorder="1" applyAlignment="1">
      <alignment vertical="center" wrapText="1"/>
    </xf>
    <xf numFmtId="0" fontId="6" fillId="0" borderId="0" xfId="0" applyFont="1" applyBorder="1" applyAlignment="1">
      <alignment vertical="center" wrapText="1"/>
    </xf>
    <xf numFmtId="0" fontId="6" fillId="0" borderId="28" xfId="0" applyFont="1" applyBorder="1" applyAlignment="1">
      <alignment vertical="center" wrapText="1"/>
    </xf>
    <xf numFmtId="38" fontId="6" fillId="0" borderId="29" xfId="48" applyFont="1" applyBorder="1" applyAlignment="1">
      <alignmen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5" fillId="0" borderId="33" xfId="0" applyFont="1" applyBorder="1" applyAlignment="1">
      <alignment vertical="center"/>
    </xf>
    <xf numFmtId="0" fontId="6" fillId="0" borderId="1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15"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38" fontId="6" fillId="0" borderId="50" xfId="48" applyFont="1" applyBorder="1" applyAlignment="1">
      <alignment horizontal="center" vertical="center"/>
    </xf>
    <xf numFmtId="38" fontId="6" fillId="0" borderId="51" xfId="48" applyFont="1" applyBorder="1" applyAlignment="1">
      <alignment horizontal="center" vertical="center"/>
    </xf>
    <xf numFmtId="38" fontId="6" fillId="0" borderId="52" xfId="48"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6" fillId="0" borderId="39" xfId="0" applyFont="1" applyBorder="1" applyAlignment="1">
      <alignment horizontal="center" vertical="center"/>
    </xf>
    <xf numFmtId="0" fontId="6" fillId="0" borderId="21" xfId="0" applyFont="1" applyBorder="1" applyAlignment="1">
      <alignment horizontal="center" vertical="center"/>
    </xf>
    <xf numFmtId="38" fontId="6" fillId="0" borderId="48" xfId="48" applyFont="1" applyBorder="1" applyAlignment="1">
      <alignment horizontal="center" vertical="center"/>
    </xf>
    <xf numFmtId="38" fontId="6" fillId="0" borderId="29" xfId="48" applyFont="1" applyBorder="1" applyAlignment="1">
      <alignment horizontal="center" vertical="center"/>
    </xf>
    <xf numFmtId="38" fontId="6" fillId="0" borderId="53" xfId="48" applyFont="1" applyBorder="1" applyAlignment="1">
      <alignment horizontal="center" vertical="center"/>
    </xf>
    <xf numFmtId="0" fontId="6" fillId="0" borderId="54"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38" fontId="6" fillId="0" borderId="54" xfId="48" applyFont="1" applyBorder="1" applyAlignment="1">
      <alignment horizontal="center" vertical="center"/>
    </xf>
    <xf numFmtId="38" fontId="6" fillId="0" borderId="31" xfId="48" applyFont="1" applyBorder="1" applyAlignment="1">
      <alignment horizontal="center" vertical="center"/>
    </xf>
    <xf numFmtId="38" fontId="6" fillId="0" borderId="32" xfId="48" applyFont="1" applyBorder="1" applyAlignment="1">
      <alignment horizontal="center" vertical="center"/>
    </xf>
    <xf numFmtId="0" fontId="6" fillId="0" borderId="22"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38" fontId="6" fillId="0" borderId="55" xfId="48" applyFont="1" applyBorder="1" applyAlignment="1">
      <alignment horizontal="center" vertical="center"/>
    </xf>
    <xf numFmtId="38" fontId="6" fillId="0" borderId="56" xfId="48" applyFont="1" applyBorder="1" applyAlignment="1">
      <alignment horizontal="center" vertical="center"/>
    </xf>
    <xf numFmtId="38" fontId="6" fillId="0" borderId="57" xfId="48"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textRotation="255"/>
    </xf>
    <xf numFmtId="0" fontId="6" fillId="0" borderId="60" xfId="0" applyFont="1" applyBorder="1" applyAlignment="1">
      <alignment horizontal="center" vertical="center" textRotation="255"/>
    </xf>
    <xf numFmtId="38" fontId="6" fillId="0" borderId="21" xfId="48" applyFont="1" applyBorder="1" applyAlignment="1">
      <alignment horizontal="center" vertical="center"/>
    </xf>
    <xf numFmtId="38" fontId="6" fillId="0" borderId="22" xfId="48" applyFont="1" applyBorder="1" applyAlignment="1">
      <alignment horizontal="center" vertical="center"/>
    </xf>
    <xf numFmtId="38" fontId="6" fillId="0" borderId="61" xfId="48" applyFont="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38" fontId="6" fillId="0" borderId="64" xfId="48" applyFont="1" applyBorder="1" applyAlignment="1">
      <alignment horizontal="center" vertical="center"/>
    </xf>
    <xf numFmtId="0" fontId="6" fillId="0" borderId="30" xfId="0" applyFont="1" applyBorder="1" applyAlignment="1">
      <alignment horizontal="center" vertical="center"/>
    </xf>
    <xf numFmtId="0" fontId="6" fillId="0" borderId="3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65" xfId="0" applyFont="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9" xfId="0" applyFont="1" applyFill="1" applyBorder="1" applyAlignment="1">
      <alignment horizontal="center" vertical="center"/>
    </xf>
    <xf numFmtId="38" fontId="6" fillId="0" borderId="66" xfId="48" applyFont="1" applyBorder="1" applyAlignment="1">
      <alignment horizontal="center" vertical="center"/>
    </xf>
    <xf numFmtId="38" fontId="6" fillId="0" borderId="67" xfId="48" applyFont="1" applyBorder="1" applyAlignment="1">
      <alignment horizontal="center" vertical="center"/>
    </xf>
    <xf numFmtId="38" fontId="6" fillId="0" borderId="68" xfId="48"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6" fillId="0" borderId="35" xfId="0" applyFont="1" applyBorder="1" applyAlignment="1">
      <alignment horizontal="center" vertical="center"/>
    </xf>
    <xf numFmtId="0" fontId="8" fillId="0" borderId="35" xfId="0" applyFont="1" applyBorder="1" applyAlignment="1">
      <alignment vertical="center" wrapText="1"/>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10" fillId="0" borderId="14" xfId="0" applyFont="1" applyFill="1" applyBorder="1" applyAlignment="1">
      <alignment horizontal="center" vertical="center"/>
    </xf>
    <xf numFmtId="0" fontId="10" fillId="0" borderId="35" xfId="0" applyFont="1" applyFill="1" applyBorder="1" applyAlignment="1">
      <alignment horizontal="center" vertical="center" wrapText="1" shrinkToFit="1"/>
    </xf>
    <xf numFmtId="0" fontId="10" fillId="0" borderId="3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8" fillId="0" borderId="35" xfId="0" applyFont="1" applyFill="1" applyBorder="1" applyAlignment="1">
      <alignment horizontal="center" vertical="center" wrapText="1" shrinkToFit="1"/>
    </xf>
    <xf numFmtId="0" fontId="8" fillId="0" borderId="36" xfId="0" applyFont="1" applyFill="1" applyBorder="1" applyAlignment="1">
      <alignment horizontal="center" vertical="center" wrapText="1" shrinkToFit="1"/>
    </xf>
    <xf numFmtId="0" fontId="8" fillId="0" borderId="38" xfId="0" applyFont="1" applyFill="1" applyBorder="1" applyAlignment="1">
      <alignment horizontal="center" vertical="center" wrapText="1" shrinkToFit="1"/>
    </xf>
    <xf numFmtId="0" fontId="8" fillId="0" borderId="33" xfId="0" applyFont="1" applyFill="1" applyBorder="1" applyAlignment="1">
      <alignment horizontal="center" vertical="center" wrapText="1" shrinkToFi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48" xfId="0" applyFont="1" applyBorder="1" applyAlignment="1">
      <alignment horizontal="center" vertical="center"/>
    </xf>
    <xf numFmtId="0" fontId="6" fillId="0" borderId="53"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0" xfId="0" applyFont="1" applyAlignment="1">
      <alignment horizontal="left" vertical="center"/>
    </xf>
    <xf numFmtId="0" fontId="9" fillId="0" borderId="13" xfId="0" applyFont="1" applyBorder="1" applyAlignment="1">
      <alignment horizontal="center" vertical="center" wrapText="1"/>
    </xf>
    <xf numFmtId="0" fontId="9" fillId="0" borderId="34" xfId="0" applyFont="1" applyBorder="1" applyAlignment="1">
      <alignment horizontal="center" vertical="center" wrapText="1"/>
    </xf>
    <xf numFmtId="0" fontId="6" fillId="0" borderId="13" xfId="48" applyNumberFormat="1" applyFont="1" applyFill="1" applyBorder="1" applyAlignment="1">
      <alignment horizontal="center" vertical="center" wrapText="1"/>
    </xf>
    <xf numFmtId="0" fontId="6" fillId="0" borderId="69" xfId="48" applyNumberFormat="1" applyFont="1" applyFill="1" applyBorder="1" applyAlignment="1">
      <alignment horizontal="center" vertical="center" wrapText="1"/>
    </xf>
    <xf numFmtId="0" fontId="6" fillId="0" borderId="34" xfId="48" applyNumberFormat="1"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14" xfId="48" applyNumberFormat="1" applyFont="1" applyFill="1" applyBorder="1" applyAlignment="1">
      <alignment horizontal="center" vertical="center" wrapText="1"/>
    </xf>
    <xf numFmtId="0" fontId="6" fillId="0" borderId="0" xfId="0" applyFont="1" applyBorder="1" applyAlignment="1">
      <alignment horizontal="left"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3" xfId="0" applyFont="1" applyBorder="1" applyAlignment="1">
      <alignment horizontal="left" vertical="center"/>
    </xf>
    <xf numFmtId="0" fontId="6" fillId="0" borderId="39" xfId="0" applyFont="1" applyBorder="1" applyAlignment="1">
      <alignment horizontal="left" vertical="center"/>
    </xf>
    <xf numFmtId="0" fontId="4" fillId="0" borderId="35" xfId="0" applyFont="1" applyFill="1" applyBorder="1" applyAlignment="1">
      <alignment horizontal="left" vertical="center" wrapText="1" shrinkToFit="1"/>
    </xf>
    <xf numFmtId="0" fontId="4" fillId="0" borderId="36" xfId="0" applyFont="1" applyFill="1" applyBorder="1" applyAlignment="1">
      <alignment horizontal="left" vertical="center" wrapText="1" shrinkToFit="1"/>
    </xf>
    <xf numFmtId="0" fontId="4" fillId="0" borderId="37" xfId="0" applyFont="1" applyFill="1" applyBorder="1" applyAlignment="1">
      <alignment horizontal="left" vertical="center" wrapText="1" shrinkToFit="1"/>
    </xf>
    <xf numFmtId="0" fontId="4" fillId="0" borderId="38"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4" fillId="0" borderId="39" xfId="0" applyFont="1" applyFill="1" applyBorder="1" applyAlignment="1">
      <alignment horizontal="left" vertical="center" wrapText="1" shrinkToFit="1"/>
    </xf>
    <xf numFmtId="0" fontId="6" fillId="0" borderId="0" xfId="0" applyFont="1" applyBorder="1" applyAlignment="1">
      <alignment horizontal="center" vertical="center" wrapText="1" shrinkToFit="1"/>
    </xf>
    <xf numFmtId="0" fontId="6" fillId="0" borderId="0" xfId="0" applyFont="1" applyBorder="1" applyAlignment="1">
      <alignment horizontal="center" vertical="center" shrinkToFit="1"/>
    </xf>
    <xf numFmtId="0" fontId="4" fillId="0" borderId="0" xfId="0" applyFont="1" applyFill="1" applyBorder="1" applyAlignment="1">
      <alignment horizontal="left" vertical="center" wrapText="1"/>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4"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6" fillId="0" borderId="72" xfId="0" applyFont="1" applyBorder="1" applyAlignment="1">
      <alignment horizontal="center" vertical="center"/>
    </xf>
    <xf numFmtId="0" fontId="7" fillId="0" borderId="73"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6" fillId="0" borderId="20"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78" xfId="0" applyFont="1" applyBorder="1" applyAlignment="1">
      <alignment horizontal="left" vertical="center"/>
    </xf>
    <xf numFmtId="0" fontId="6" fillId="0" borderId="75" xfId="0" applyFont="1" applyBorder="1" applyAlignment="1">
      <alignment horizontal="left" vertical="center"/>
    </xf>
    <xf numFmtId="0" fontId="6" fillId="0" borderId="79" xfId="0" applyFont="1" applyBorder="1" applyAlignment="1">
      <alignment horizontal="left" vertical="center"/>
    </xf>
    <xf numFmtId="0" fontId="6" fillId="0" borderId="80" xfId="0" applyFont="1" applyBorder="1" applyAlignment="1">
      <alignment horizontal="center" vertical="center"/>
    </xf>
    <xf numFmtId="0" fontId="6" fillId="0" borderId="30" xfId="0" applyFont="1" applyBorder="1" applyAlignment="1">
      <alignment horizontal="left" vertical="center"/>
    </xf>
    <xf numFmtId="0" fontId="6" fillId="0" borderId="56"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6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40</xdr:row>
      <xdr:rowOff>171450</xdr:rowOff>
    </xdr:from>
    <xdr:ext cx="666750" cy="276225"/>
    <xdr:sp fLocksText="0">
      <xdr:nvSpPr>
        <xdr:cNvPr id="1" name="テキスト ボックス 1"/>
        <xdr:cNvSpPr txBox="1">
          <a:spLocks noChangeArrowheads="1"/>
        </xdr:cNvSpPr>
      </xdr:nvSpPr>
      <xdr:spPr>
        <a:xfrm>
          <a:off x="8658225" y="8210550"/>
          <a:ext cx="666750" cy="2762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7</xdr:col>
      <xdr:colOff>9525</xdr:colOff>
      <xdr:row>17</xdr:row>
      <xdr:rowOff>104775</xdr:rowOff>
    </xdr:from>
    <xdr:to>
      <xdr:col>10</xdr:col>
      <xdr:colOff>0</xdr:colOff>
      <xdr:row>17</xdr:row>
      <xdr:rowOff>114300</xdr:rowOff>
    </xdr:to>
    <xdr:sp>
      <xdr:nvSpPr>
        <xdr:cNvPr id="2" name="直線コネクタ 2"/>
        <xdr:cNvSpPr>
          <a:spLocks/>
        </xdr:cNvSpPr>
      </xdr:nvSpPr>
      <xdr:spPr>
        <a:xfrm flipV="1">
          <a:off x="3657600" y="3581400"/>
          <a:ext cx="1533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20</xdr:col>
      <xdr:colOff>38100</xdr:colOff>
      <xdr:row>17</xdr:row>
      <xdr:rowOff>114300</xdr:rowOff>
    </xdr:from>
    <xdr:to>
      <xdr:col>21</xdr:col>
      <xdr:colOff>9525</xdr:colOff>
      <xdr:row>17</xdr:row>
      <xdr:rowOff>114300</xdr:rowOff>
    </xdr:to>
    <xdr:sp>
      <xdr:nvSpPr>
        <xdr:cNvPr id="3" name="直線コネクタ 3"/>
        <xdr:cNvSpPr>
          <a:spLocks/>
        </xdr:cNvSpPr>
      </xdr:nvSpPr>
      <xdr:spPr>
        <a:xfrm>
          <a:off x="10239375" y="3590925"/>
          <a:ext cx="1581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G44"/>
  <sheetViews>
    <sheetView zoomScalePageLayoutView="0" workbookViewId="0" topLeftCell="A4">
      <selection activeCell="AH19" sqref="AH19"/>
    </sheetView>
  </sheetViews>
  <sheetFormatPr defaultColWidth="8.796875" defaultRowHeight="14.25"/>
  <cols>
    <col min="1" max="1" width="5.8984375" style="32" customWidth="1"/>
    <col min="2" max="10" width="5.3984375" style="32" customWidth="1"/>
    <col min="11" max="12" width="5.59765625" style="32" customWidth="1"/>
    <col min="13" max="13" width="5" style="32" customWidth="1"/>
    <col min="14" max="14" width="5.3984375" style="32" customWidth="1"/>
    <col min="15" max="15" width="3.3984375" style="32" customWidth="1"/>
    <col min="16" max="16" width="7.8984375" style="32" customWidth="1"/>
    <col min="17" max="17" width="3.5" style="32" customWidth="1"/>
    <col min="18" max="20" width="5.3984375" style="32" customWidth="1"/>
    <col min="21" max="21" width="16.8984375" style="33" customWidth="1"/>
    <col min="22" max="22" width="16.09765625" style="32" customWidth="1"/>
    <col min="23" max="32" width="0" style="0" hidden="1" customWidth="1"/>
    <col min="33" max="33" width="10.69921875" style="0" hidden="1" customWidth="1"/>
  </cols>
  <sheetData>
    <row r="1" spans="1:22" s="5" customFormat="1" ht="21">
      <c r="A1" s="1" t="s">
        <v>53</v>
      </c>
      <c r="B1" s="2"/>
      <c r="C1" s="2"/>
      <c r="D1" s="2"/>
      <c r="E1" s="3"/>
      <c r="F1" s="3"/>
      <c r="G1" s="1" t="s">
        <v>66</v>
      </c>
      <c r="H1" s="3"/>
      <c r="I1" s="1"/>
      <c r="J1" s="1"/>
      <c r="K1" s="3"/>
      <c r="L1" s="3"/>
      <c r="M1" s="3"/>
      <c r="N1" s="3"/>
      <c r="O1" s="3"/>
      <c r="P1" s="3"/>
      <c r="Q1" s="3"/>
      <c r="R1" s="3"/>
      <c r="S1" s="3"/>
      <c r="T1" s="3"/>
      <c r="U1" s="4"/>
      <c r="V1" s="3"/>
    </row>
    <row r="2" spans="1:22" s="5" customFormat="1" ht="6.75" customHeight="1">
      <c r="A2" s="1"/>
      <c r="B2" s="2"/>
      <c r="C2" s="2"/>
      <c r="D2" s="2"/>
      <c r="E2" s="3"/>
      <c r="F2" s="3"/>
      <c r="G2" s="3"/>
      <c r="H2" s="1"/>
      <c r="I2" s="1"/>
      <c r="J2" s="1"/>
      <c r="K2" s="3"/>
      <c r="L2" s="3"/>
      <c r="M2" s="3"/>
      <c r="N2" s="3"/>
      <c r="O2" s="3"/>
      <c r="P2" s="3"/>
      <c r="Q2" s="3"/>
      <c r="R2" s="3"/>
      <c r="S2" s="3"/>
      <c r="T2" s="3"/>
      <c r="U2" s="4"/>
      <c r="V2" s="3"/>
    </row>
    <row r="3" spans="1:22" s="5" customFormat="1" ht="15" customHeight="1" thickBot="1">
      <c r="A3" s="52" t="s">
        <v>41</v>
      </c>
      <c r="B3" s="52"/>
      <c r="C3" s="52"/>
      <c r="D3" s="52"/>
      <c r="E3" s="52"/>
      <c r="F3" s="52"/>
      <c r="G3" s="52"/>
      <c r="H3" s="52"/>
      <c r="I3" s="52"/>
      <c r="J3" s="52"/>
      <c r="K3" s="3"/>
      <c r="L3" s="3"/>
      <c r="M3" s="3"/>
      <c r="N3" s="3"/>
      <c r="O3" s="3"/>
      <c r="P3" s="3"/>
      <c r="Q3" s="3"/>
      <c r="R3" s="3"/>
      <c r="S3" s="3"/>
      <c r="T3" s="3"/>
      <c r="U3" s="4"/>
      <c r="V3" s="3"/>
    </row>
    <row r="4" spans="1:22" s="7" customFormat="1" ht="16.5" customHeight="1" thickTop="1">
      <c r="A4" s="53"/>
      <c r="B4" s="55" t="s">
        <v>0</v>
      </c>
      <c r="C4" s="56"/>
      <c r="D4" s="57"/>
      <c r="E4" s="55" t="s">
        <v>1</v>
      </c>
      <c r="F4" s="56"/>
      <c r="G4" s="57"/>
      <c r="H4" s="61" t="s">
        <v>20</v>
      </c>
      <c r="I4" s="62"/>
      <c r="J4" s="63"/>
      <c r="K4" s="55" t="s">
        <v>2</v>
      </c>
      <c r="L4" s="56"/>
      <c r="M4" s="57"/>
      <c r="N4" s="55" t="s">
        <v>3</v>
      </c>
      <c r="O4" s="56"/>
      <c r="P4" s="56"/>
      <c r="Q4" s="67"/>
      <c r="R4" s="69" t="s">
        <v>4</v>
      </c>
      <c r="S4" s="70"/>
      <c r="T4" s="71"/>
      <c r="U4" s="75" t="s">
        <v>20</v>
      </c>
      <c r="V4" s="6"/>
    </row>
    <row r="5" spans="1:22" s="7" customFormat="1" ht="16.5" customHeight="1" thickBot="1">
      <c r="A5" s="54"/>
      <c r="B5" s="58"/>
      <c r="C5" s="59"/>
      <c r="D5" s="60"/>
      <c r="E5" s="58"/>
      <c r="F5" s="59"/>
      <c r="G5" s="60"/>
      <c r="H5" s="64"/>
      <c r="I5" s="65"/>
      <c r="J5" s="66"/>
      <c r="K5" s="58"/>
      <c r="L5" s="59"/>
      <c r="M5" s="60"/>
      <c r="N5" s="58"/>
      <c r="O5" s="59"/>
      <c r="P5" s="59"/>
      <c r="Q5" s="68"/>
      <c r="R5" s="72"/>
      <c r="S5" s="73"/>
      <c r="T5" s="74"/>
      <c r="U5" s="76"/>
      <c r="V5" s="6"/>
    </row>
    <row r="6" spans="1:23" s="9" customFormat="1" ht="16.5" customHeight="1" thickTop="1">
      <c r="A6" s="77" t="s">
        <v>6</v>
      </c>
      <c r="B6" s="80" t="s">
        <v>42</v>
      </c>
      <c r="C6" s="81"/>
      <c r="D6" s="82"/>
      <c r="E6" s="83" t="s">
        <v>107</v>
      </c>
      <c r="F6" s="84"/>
      <c r="G6" s="85"/>
      <c r="H6" s="86" t="s">
        <v>54</v>
      </c>
      <c r="I6" s="87"/>
      <c r="J6" s="88"/>
      <c r="K6" s="86" t="s">
        <v>57</v>
      </c>
      <c r="L6" s="87"/>
      <c r="M6" s="88"/>
      <c r="N6" s="86" t="s">
        <v>58</v>
      </c>
      <c r="O6" s="87"/>
      <c r="P6" s="87"/>
      <c r="Q6" s="87"/>
      <c r="R6" s="95" t="s">
        <v>112</v>
      </c>
      <c r="S6" s="95"/>
      <c r="T6" s="95"/>
      <c r="U6" s="96" t="s">
        <v>9</v>
      </c>
      <c r="V6" s="8"/>
      <c r="W6" s="8"/>
    </row>
    <row r="7" spans="1:23" s="9" customFormat="1" ht="16.5" customHeight="1">
      <c r="A7" s="78"/>
      <c r="B7" s="99" t="s">
        <v>43</v>
      </c>
      <c r="C7" s="100"/>
      <c r="D7" s="101"/>
      <c r="E7" s="102" t="s">
        <v>108</v>
      </c>
      <c r="F7" s="103"/>
      <c r="G7" s="104"/>
      <c r="H7" s="89"/>
      <c r="I7" s="90"/>
      <c r="J7" s="91"/>
      <c r="K7" s="89"/>
      <c r="L7" s="90"/>
      <c r="M7" s="91"/>
      <c r="N7" s="89"/>
      <c r="O7" s="90"/>
      <c r="P7" s="90"/>
      <c r="Q7" s="90"/>
      <c r="R7" s="105" t="s">
        <v>113</v>
      </c>
      <c r="S7" s="105"/>
      <c r="T7" s="105"/>
      <c r="U7" s="97"/>
      <c r="V7" s="8"/>
      <c r="W7" s="8"/>
    </row>
    <row r="8" spans="1:23" s="9" customFormat="1" ht="16.5" customHeight="1">
      <c r="A8" s="78"/>
      <c r="B8" s="99" t="s">
        <v>44</v>
      </c>
      <c r="C8" s="100"/>
      <c r="D8" s="101"/>
      <c r="E8" s="102" t="s">
        <v>109</v>
      </c>
      <c r="F8" s="103"/>
      <c r="G8" s="104"/>
      <c r="H8" s="89"/>
      <c r="I8" s="90"/>
      <c r="J8" s="91"/>
      <c r="K8" s="89"/>
      <c r="L8" s="90"/>
      <c r="M8" s="91"/>
      <c r="N8" s="89"/>
      <c r="O8" s="90"/>
      <c r="P8" s="90"/>
      <c r="Q8" s="90"/>
      <c r="R8" s="105" t="s">
        <v>114</v>
      </c>
      <c r="S8" s="105"/>
      <c r="T8" s="105"/>
      <c r="U8" s="97"/>
      <c r="V8" s="8"/>
      <c r="W8" s="8"/>
    </row>
    <row r="9" spans="1:23" s="9" customFormat="1" ht="16.5" customHeight="1">
      <c r="A9" s="78"/>
      <c r="B9" s="99" t="s">
        <v>45</v>
      </c>
      <c r="C9" s="100"/>
      <c r="D9" s="101"/>
      <c r="E9" s="102" t="s">
        <v>110</v>
      </c>
      <c r="F9" s="103"/>
      <c r="G9" s="104"/>
      <c r="H9" s="89"/>
      <c r="I9" s="90"/>
      <c r="J9" s="91"/>
      <c r="K9" s="89"/>
      <c r="L9" s="90"/>
      <c r="M9" s="91"/>
      <c r="N9" s="89"/>
      <c r="O9" s="90"/>
      <c r="P9" s="90"/>
      <c r="Q9" s="90"/>
      <c r="R9" s="105" t="s">
        <v>115</v>
      </c>
      <c r="S9" s="105"/>
      <c r="T9" s="105"/>
      <c r="U9" s="97"/>
      <c r="V9" s="8"/>
      <c r="W9" s="8"/>
    </row>
    <row r="10" spans="1:23" s="9" customFormat="1" ht="16.5" customHeight="1">
      <c r="A10" s="79"/>
      <c r="B10" s="106" t="s">
        <v>46</v>
      </c>
      <c r="C10" s="107"/>
      <c r="D10" s="108"/>
      <c r="E10" s="109" t="s">
        <v>111</v>
      </c>
      <c r="F10" s="110"/>
      <c r="G10" s="111"/>
      <c r="H10" s="92"/>
      <c r="I10" s="93"/>
      <c r="J10" s="94"/>
      <c r="K10" s="92"/>
      <c r="L10" s="93"/>
      <c r="M10" s="94"/>
      <c r="N10" s="92"/>
      <c r="O10" s="93"/>
      <c r="P10" s="93"/>
      <c r="Q10" s="93"/>
      <c r="R10" s="112" t="s">
        <v>116</v>
      </c>
      <c r="S10" s="112"/>
      <c r="T10" s="112"/>
      <c r="U10" s="98"/>
      <c r="V10" s="8"/>
      <c r="W10" s="8"/>
    </row>
    <row r="11" spans="1:22" s="9" customFormat="1" ht="16.5" customHeight="1">
      <c r="A11" s="113" t="s">
        <v>5</v>
      </c>
      <c r="B11" s="80" t="s">
        <v>42</v>
      </c>
      <c r="C11" s="81"/>
      <c r="D11" s="82"/>
      <c r="E11" s="83" t="s">
        <v>107</v>
      </c>
      <c r="F11" s="84"/>
      <c r="G11" s="85"/>
      <c r="H11" s="86" t="s">
        <v>54</v>
      </c>
      <c r="I11" s="87"/>
      <c r="J11" s="88"/>
      <c r="K11" s="86" t="s">
        <v>59</v>
      </c>
      <c r="L11" s="87"/>
      <c r="M11" s="88"/>
      <c r="N11" s="86" t="s">
        <v>58</v>
      </c>
      <c r="O11" s="87"/>
      <c r="P11" s="87"/>
      <c r="Q11" s="87"/>
      <c r="R11" s="95" t="s">
        <v>117</v>
      </c>
      <c r="S11" s="95"/>
      <c r="T11" s="95"/>
      <c r="U11" s="115" t="s">
        <v>25</v>
      </c>
      <c r="V11" s="8"/>
    </row>
    <row r="12" spans="1:22" s="9" customFormat="1" ht="16.5" customHeight="1">
      <c r="A12" s="78"/>
      <c r="B12" s="99" t="s">
        <v>43</v>
      </c>
      <c r="C12" s="100"/>
      <c r="D12" s="101"/>
      <c r="E12" s="102" t="s">
        <v>108</v>
      </c>
      <c r="F12" s="103"/>
      <c r="G12" s="104"/>
      <c r="H12" s="89"/>
      <c r="I12" s="90"/>
      <c r="J12" s="91"/>
      <c r="K12" s="89"/>
      <c r="L12" s="90"/>
      <c r="M12" s="91"/>
      <c r="N12" s="89"/>
      <c r="O12" s="90"/>
      <c r="P12" s="90"/>
      <c r="Q12" s="90"/>
      <c r="R12" s="105" t="s">
        <v>118</v>
      </c>
      <c r="S12" s="105"/>
      <c r="T12" s="105"/>
      <c r="U12" s="116"/>
      <c r="V12" s="8"/>
    </row>
    <row r="13" spans="1:22" s="9" customFormat="1" ht="16.5" customHeight="1">
      <c r="A13" s="78"/>
      <c r="B13" s="99" t="s">
        <v>44</v>
      </c>
      <c r="C13" s="100"/>
      <c r="D13" s="101"/>
      <c r="E13" s="102" t="s">
        <v>109</v>
      </c>
      <c r="F13" s="103"/>
      <c r="G13" s="104"/>
      <c r="H13" s="89"/>
      <c r="I13" s="90"/>
      <c r="J13" s="91"/>
      <c r="K13" s="89"/>
      <c r="L13" s="90"/>
      <c r="M13" s="91"/>
      <c r="N13" s="89"/>
      <c r="O13" s="90"/>
      <c r="P13" s="90"/>
      <c r="Q13" s="90"/>
      <c r="R13" s="105" t="s">
        <v>119</v>
      </c>
      <c r="S13" s="105"/>
      <c r="T13" s="105"/>
      <c r="U13" s="116"/>
      <c r="V13" s="8"/>
    </row>
    <row r="14" spans="1:22" s="9" customFormat="1" ht="16.5" customHeight="1">
      <c r="A14" s="78"/>
      <c r="B14" s="99" t="s">
        <v>45</v>
      </c>
      <c r="C14" s="100"/>
      <c r="D14" s="101"/>
      <c r="E14" s="102" t="s">
        <v>110</v>
      </c>
      <c r="F14" s="103"/>
      <c r="G14" s="104"/>
      <c r="H14" s="89"/>
      <c r="I14" s="90"/>
      <c r="J14" s="91"/>
      <c r="K14" s="89"/>
      <c r="L14" s="90"/>
      <c r="M14" s="91"/>
      <c r="N14" s="89"/>
      <c r="O14" s="90"/>
      <c r="P14" s="90"/>
      <c r="Q14" s="90"/>
      <c r="R14" s="105" t="s">
        <v>120</v>
      </c>
      <c r="S14" s="105"/>
      <c r="T14" s="105"/>
      <c r="U14" s="116"/>
      <c r="V14" s="8"/>
    </row>
    <row r="15" spans="1:22" s="9" customFormat="1" ht="16.5" customHeight="1">
      <c r="A15" s="114"/>
      <c r="B15" s="106" t="s">
        <v>46</v>
      </c>
      <c r="C15" s="107"/>
      <c r="D15" s="108"/>
      <c r="E15" s="109" t="s">
        <v>111</v>
      </c>
      <c r="F15" s="110"/>
      <c r="G15" s="111"/>
      <c r="H15" s="89"/>
      <c r="I15" s="90"/>
      <c r="J15" s="91"/>
      <c r="K15" s="92"/>
      <c r="L15" s="93"/>
      <c r="M15" s="94"/>
      <c r="N15" s="92"/>
      <c r="O15" s="93"/>
      <c r="P15" s="93"/>
      <c r="Q15" s="93"/>
      <c r="R15" s="112" t="s">
        <v>121</v>
      </c>
      <c r="S15" s="112"/>
      <c r="T15" s="112"/>
      <c r="U15" s="117"/>
      <c r="V15" s="8"/>
    </row>
    <row r="16" spans="1:22" s="9" customFormat="1" ht="16.5" customHeight="1">
      <c r="A16" s="77" t="s">
        <v>7</v>
      </c>
      <c r="B16" s="80" t="s">
        <v>42</v>
      </c>
      <c r="C16" s="81"/>
      <c r="D16" s="82"/>
      <c r="E16" s="83" t="s">
        <v>107</v>
      </c>
      <c r="F16" s="84"/>
      <c r="G16" s="85"/>
      <c r="H16" s="86" t="s">
        <v>82</v>
      </c>
      <c r="I16" s="118"/>
      <c r="J16" s="119"/>
      <c r="K16" s="123" t="s">
        <v>60</v>
      </c>
      <c r="L16" s="81"/>
      <c r="M16" s="82"/>
      <c r="N16" s="124" t="s">
        <v>65</v>
      </c>
      <c r="O16" s="81"/>
      <c r="P16" s="81"/>
      <c r="Q16" s="81"/>
      <c r="R16" s="125" t="s">
        <v>122</v>
      </c>
      <c r="S16" s="125"/>
      <c r="T16" s="126"/>
      <c r="U16" s="127" t="s">
        <v>84</v>
      </c>
      <c r="V16" s="10"/>
    </row>
    <row r="17" spans="1:22" s="9" customFormat="1" ht="16.5" customHeight="1">
      <c r="A17" s="78"/>
      <c r="B17" s="99" t="s">
        <v>43</v>
      </c>
      <c r="C17" s="100"/>
      <c r="D17" s="101"/>
      <c r="E17" s="102" t="s">
        <v>108</v>
      </c>
      <c r="F17" s="103"/>
      <c r="G17" s="104"/>
      <c r="H17" s="120"/>
      <c r="I17" s="121"/>
      <c r="J17" s="122"/>
      <c r="K17" s="100"/>
      <c r="L17" s="100"/>
      <c r="M17" s="101"/>
      <c r="N17" s="99"/>
      <c r="O17" s="100"/>
      <c r="P17" s="100"/>
      <c r="Q17" s="100"/>
      <c r="R17" s="105" t="s">
        <v>123</v>
      </c>
      <c r="S17" s="105"/>
      <c r="T17" s="128"/>
      <c r="U17" s="97"/>
      <c r="V17" s="10"/>
    </row>
    <row r="18" spans="1:22" s="9" customFormat="1" ht="16.5" customHeight="1">
      <c r="A18" s="78"/>
      <c r="B18" s="99" t="s">
        <v>44</v>
      </c>
      <c r="C18" s="100"/>
      <c r="D18" s="101"/>
      <c r="E18" s="102" t="s">
        <v>109</v>
      </c>
      <c r="F18" s="103"/>
      <c r="G18" s="104"/>
      <c r="H18" s="45"/>
      <c r="I18" s="46"/>
      <c r="J18" s="47"/>
      <c r="K18" s="100"/>
      <c r="L18" s="100"/>
      <c r="M18" s="101"/>
      <c r="N18" s="99"/>
      <c r="O18" s="100"/>
      <c r="P18" s="100"/>
      <c r="Q18" s="100"/>
      <c r="R18" s="105" t="s">
        <v>124</v>
      </c>
      <c r="S18" s="105"/>
      <c r="T18" s="128"/>
      <c r="U18" s="48"/>
      <c r="V18" s="8"/>
    </row>
    <row r="19" spans="1:22" s="9" customFormat="1" ht="16.5" customHeight="1">
      <c r="A19" s="78"/>
      <c r="B19" s="99" t="s">
        <v>45</v>
      </c>
      <c r="C19" s="100"/>
      <c r="D19" s="101"/>
      <c r="E19" s="102" t="s">
        <v>110</v>
      </c>
      <c r="F19" s="103"/>
      <c r="G19" s="104"/>
      <c r="H19" s="120" t="s">
        <v>55</v>
      </c>
      <c r="I19" s="121"/>
      <c r="J19" s="122"/>
      <c r="K19" s="100"/>
      <c r="L19" s="100"/>
      <c r="M19" s="101"/>
      <c r="N19" s="99"/>
      <c r="O19" s="100"/>
      <c r="P19" s="100"/>
      <c r="Q19" s="100"/>
      <c r="R19" s="105" t="s">
        <v>125</v>
      </c>
      <c r="S19" s="105"/>
      <c r="T19" s="128"/>
      <c r="U19" s="97" t="s">
        <v>83</v>
      </c>
      <c r="V19" s="8"/>
    </row>
    <row r="20" spans="1:22" s="9" customFormat="1" ht="16.5" customHeight="1">
      <c r="A20" s="79"/>
      <c r="B20" s="106" t="s">
        <v>46</v>
      </c>
      <c r="C20" s="107"/>
      <c r="D20" s="108"/>
      <c r="E20" s="109" t="s">
        <v>111</v>
      </c>
      <c r="F20" s="110"/>
      <c r="G20" s="111"/>
      <c r="H20" s="129"/>
      <c r="I20" s="130"/>
      <c r="J20" s="131"/>
      <c r="K20" s="107"/>
      <c r="L20" s="107"/>
      <c r="M20" s="108"/>
      <c r="N20" s="106"/>
      <c r="O20" s="107"/>
      <c r="P20" s="107"/>
      <c r="Q20" s="107"/>
      <c r="R20" s="112" t="s">
        <v>126</v>
      </c>
      <c r="S20" s="112"/>
      <c r="T20" s="132"/>
      <c r="U20" s="98"/>
      <c r="V20" s="8"/>
    </row>
    <row r="21" spans="1:22" s="9" customFormat="1" ht="16.5" customHeight="1">
      <c r="A21" s="113" t="s">
        <v>8</v>
      </c>
      <c r="B21" s="80" t="s">
        <v>42</v>
      </c>
      <c r="C21" s="81"/>
      <c r="D21" s="82"/>
      <c r="E21" s="83" t="s">
        <v>107</v>
      </c>
      <c r="F21" s="84"/>
      <c r="G21" s="85"/>
      <c r="H21" s="86" t="s">
        <v>95</v>
      </c>
      <c r="I21" s="118"/>
      <c r="J21" s="119"/>
      <c r="K21" s="133" t="s">
        <v>61</v>
      </c>
      <c r="L21" s="134"/>
      <c r="M21" s="135"/>
      <c r="N21" s="133" t="s">
        <v>62</v>
      </c>
      <c r="O21" s="134"/>
      <c r="P21" s="134"/>
      <c r="Q21" s="134"/>
      <c r="R21" s="125" t="s">
        <v>127</v>
      </c>
      <c r="S21" s="125"/>
      <c r="T21" s="125"/>
      <c r="U21" s="142"/>
      <c r="V21" s="8"/>
    </row>
    <row r="22" spans="1:22" s="9" customFormat="1" ht="16.5" customHeight="1">
      <c r="A22" s="78"/>
      <c r="B22" s="99" t="s">
        <v>43</v>
      </c>
      <c r="C22" s="100"/>
      <c r="D22" s="101"/>
      <c r="E22" s="102" t="s">
        <v>108</v>
      </c>
      <c r="F22" s="103"/>
      <c r="G22" s="104"/>
      <c r="H22" s="120"/>
      <c r="I22" s="121"/>
      <c r="J22" s="122"/>
      <c r="K22" s="136"/>
      <c r="L22" s="137"/>
      <c r="M22" s="138"/>
      <c r="N22" s="136"/>
      <c r="O22" s="137"/>
      <c r="P22" s="137"/>
      <c r="Q22" s="137"/>
      <c r="R22" s="105" t="s">
        <v>128</v>
      </c>
      <c r="S22" s="105"/>
      <c r="T22" s="105"/>
      <c r="U22" s="143"/>
      <c r="V22" s="8"/>
    </row>
    <row r="23" spans="1:22" s="9" customFormat="1" ht="16.5" customHeight="1">
      <c r="A23" s="78"/>
      <c r="B23" s="99" t="s">
        <v>44</v>
      </c>
      <c r="C23" s="100"/>
      <c r="D23" s="101"/>
      <c r="E23" s="102" t="s">
        <v>109</v>
      </c>
      <c r="F23" s="103"/>
      <c r="G23" s="104"/>
      <c r="H23" s="120"/>
      <c r="I23" s="121"/>
      <c r="J23" s="122"/>
      <c r="K23" s="136"/>
      <c r="L23" s="137"/>
      <c r="M23" s="138"/>
      <c r="N23" s="136"/>
      <c r="O23" s="137"/>
      <c r="P23" s="137"/>
      <c r="Q23" s="137"/>
      <c r="R23" s="105" t="s">
        <v>129</v>
      </c>
      <c r="S23" s="105"/>
      <c r="T23" s="105"/>
      <c r="U23" s="143"/>
      <c r="V23" s="8"/>
    </row>
    <row r="24" spans="1:22" s="9" customFormat="1" ht="16.5" customHeight="1">
      <c r="A24" s="78"/>
      <c r="B24" s="99" t="s">
        <v>45</v>
      </c>
      <c r="C24" s="100"/>
      <c r="D24" s="101"/>
      <c r="E24" s="102" t="s">
        <v>110</v>
      </c>
      <c r="F24" s="103"/>
      <c r="G24" s="104"/>
      <c r="H24" s="120"/>
      <c r="I24" s="121"/>
      <c r="J24" s="122"/>
      <c r="K24" s="136"/>
      <c r="L24" s="137"/>
      <c r="M24" s="138"/>
      <c r="N24" s="136"/>
      <c r="O24" s="137"/>
      <c r="P24" s="137"/>
      <c r="Q24" s="137"/>
      <c r="R24" s="105" t="s">
        <v>131</v>
      </c>
      <c r="S24" s="105"/>
      <c r="T24" s="105"/>
      <c r="U24" s="143"/>
      <c r="V24" s="8"/>
    </row>
    <row r="25" spans="1:22" s="9" customFormat="1" ht="16.5" customHeight="1" thickBot="1">
      <c r="A25" s="79"/>
      <c r="B25" s="106" t="s">
        <v>46</v>
      </c>
      <c r="C25" s="107"/>
      <c r="D25" s="108"/>
      <c r="E25" s="109" t="s">
        <v>111</v>
      </c>
      <c r="F25" s="110"/>
      <c r="G25" s="111"/>
      <c r="H25" s="129"/>
      <c r="I25" s="130"/>
      <c r="J25" s="131"/>
      <c r="K25" s="139"/>
      <c r="L25" s="140"/>
      <c r="M25" s="141"/>
      <c r="N25" s="139"/>
      <c r="O25" s="140"/>
      <c r="P25" s="140"/>
      <c r="Q25" s="140"/>
      <c r="R25" s="145" t="s">
        <v>130</v>
      </c>
      <c r="S25" s="145"/>
      <c r="T25" s="145"/>
      <c r="U25" s="144"/>
      <c r="V25" s="8"/>
    </row>
    <row r="26" spans="1:22" s="9" customFormat="1" ht="15" thickTop="1">
      <c r="A26" s="11"/>
      <c r="B26" s="10"/>
      <c r="C26" s="10"/>
      <c r="D26" s="10"/>
      <c r="E26" s="12"/>
      <c r="F26" s="12"/>
      <c r="G26" s="12"/>
      <c r="H26" s="10"/>
      <c r="I26" s="10"/>
      <c r="J26" s="10"/>
      <c r="K26" s="10"/>
      <c r="L26" s="10"/>
      <c r="M26" s="10"/>
      <c r="N26" s="10"/>
      <c r="O26" s="10"/>
      <c r="P26" s="10"/>
      <c r="Q26" s="146" t="s">
        <v>21</v>
      </c>
      <c r="R26" s="146"/>
      <c r="S26" s="146"/>
      <c r="T26" s="146"/>
      <c r="U26" s="146"/>
      <c r="V26" s="8"/>
    </row>
    <row r="27" spans="2:21" s="13" customFormat="1" ht="15" thickBot="1">
      <c r="B27" s="13" t="s">
        <v>22</v>
      </c>
      <c r="R27" s="8"/>
      <c r="S27" s="8"/>
      <c r="T27" s="8"/>
      <c r="U27" s="14"/>
    </row>
    <row r="28" spans="2:21" s="8" customFormat="1" ht="15" customHeight="1" thickTop="1">
      <c r="B28" s="147" t="s">
        <v>17</v>
      </c>
      <c r="C28" s="88"/>
      <c r="D28" s="147" t="s">
        <v>18</v>
      </c>
      <c r="E28" s="88"/>
      <c r="F28" s="148" t="s">
        <v>49</v>
      </c>
      <c r="G28" s="149"/>
      <c r="H28" s="152" t="s">
        <v>74</v>
      </c>
      <c r="I28" s="152"/>
      <c r="J28" s="153" t="s">
        <v>50</v>
      </c>
      <c r="K28" s="154"/>
      <c r="L28" s="157" t="s">
        <v>75</v>
      </c>
      <c r="M28" s="158"/>
      <c r="N28" s="161" t="s">
        <v>85</v>
      </c>
      <c r="O28" s="161"/>
      <c r="P28" s="167" t="s">
        <v>97</v>
      </c>
      <c r="Q28" s="162" t="s">
        <v>96</v>
      </c>
      <c r="R28" s="162"/>
      <c r="S28" s="55" t="s">
        <v>63</v>
      </c>
      <c r="T28" s="56"/>
      <c r="U28" s="163" t="s">
        <v>76</v>
      </c>
    </row>
    <row r="29" spans="2:31" s="8" customFormat="1" ht="16.5" customHeight="1" thickBot="1">
      <c r="B29" s="92"/>
      <c r="C29" s="94"/>
      <c r="D29" s="92"/>
      <c r="E29" s="94"/>
      <c r="F29" s="150"/>
      <c r="G29" s="151"/>
      <c r="H29" s="36" t="s">
        <v>72</v>
      </c>
      <c r="I29" s="37" t="s">
        <v>73</v>
      </c>
      <c r="J29" s="155"/>
      <c r="K29" s="156"/>
      <c r="L29" s="159"/>
      <c r="M29" s="160"/>
      <c r="N29" s="161"/>
      <c r="O29" s="161"/>
      <c r="P29" s="168"/>
      <c r="Q29" s="162"/>
      <c r="R29" s="162"/>
      <c r="S29" s="58"/>
      <c r="T29" s="59"/>
      <c r="U29" s="164"/>
      <c r="Z29" s="8" t="s">
        <v>34</v>
      </c>
      <c r="AA29" s="8" t="s">
        <v>33</v>
      </c>
      <c r="AB29" s="8" t="s">
        <v>35</v>
      </c>
      <c r="AC29" s="8" t="s">
        <v>36</v>
      </c>
      <c r="AD29" s="8" t="s">
        <v>37</v>
      </c>
      <c r="AE29" s="8" t="s">
        <v>38</v>
      </c>
    </row>
    <row r="30" spans="2:33" s="8" customFormat="1" ht="15" customHeight="1" thickBot="1">
      <c r="B30" s="80" t="s">
        <v>42</v>
      </c>
      <c r="C30" s="82"/>
      <c r="D30" s="80">
        <v>636</v>
      </c>
      <c r="E30" s="82"/>
      <c r="F30" s="147">
        <v>14</v>
      </c>
      <c r="G30" s="88"/>
      <c r="H30" s="165">
        <v>4</v>
      </c>
      <c r="I30" s="165">
        <v>8</v>
      </c>
      <c r="J30" s="172">
        <v>21</v>
      </c>
      <c r="K30" s="135"/>
      <c r="L30" s="172">
        <v>46</v>
      </c>
      <c r="M30" s="134"/>
      <c r="N30" s="173">
        <v>30</v>
      </c>
      <c r="O30" s="173"/>
      <c r="P30" s="169">
        <v>12</v>
      </c>
      <c r="Q30" s="86" t="s">
        <v>101</v>
      </c>
      <c r="R30" s="119"/>
      <c r="S30" s="147">
        <v>10.14</v>
      </c>
      <c r="T30" s="87"/>
      <c r="U30" s="38" t="s">
        <v>102</v>
      </c>
      <c r="V30" s="10"/>
      <c r="W30" s="8" t="e">
        <f>D30+F30+H30+#REF!+J30</f>
        <v>#REF!</v>
      </c>
      <c r="X30" s="8" t="e">
        <f>W30*L30</f>
        <v>#REF!</v>
      </c>
      <c r="Y30" s="15" t="e">
        <f>ROUNDDOWN(X30,0)</f>
        <v>#REF!</v>
      </c>
      <c r="Z30" s="8" t="e">
        <f>Y30*0.9</f>
        <v>#REF!</v>
      </c>
      <c r="AA30" s="8" t="e">
        <f>ROUNDDOWN(Z30,0)</f>
        <v>#REF!</v>
      </c>
      <c r="AB30" s="16" t="e">
        <f>Y30-AA30</f>
        <v>#REF!</v>
      </c>
      <c r="AC30" s="8" t="e">
        <f>AB30*30</f>
        <v>#REF!</v>
      </c>
      <c r="AD30" s="8" t="e">
        <f>AC30+9000+24600</f>
        <v>#REF!</v>
      </c>
      <c r="AE30" s="8" t="e">
        <f>AC30+11700+24600</f>
        <v>#REF!</v>
      </c>
      <c r="AF30" s="8" t="e">
        <f>AC30+19500+49200</f>
        <v>#REF!</v>
      </c>
      <c r="AG30" s="8" t="e">
        <f>AC30+41400+71100</f>
        <v>#REF!</v>
      </c>
    </row>
    <row r="31" spans="2:33" s="8" customFormat="1" ht="15" thickBot="1">
      <c r="B31" s="99" t="s">
        <v>43</v>
      </c>
      <c r="C31" s="101"/>
      <c r="D31" s="99">
        <v>703</v>
      </c>
      <c r="E31" s="101"/>
      <c r="F31" s="89"/>
      <c r="G31" s="91"/>
      <c r="H31" s="165"/>
      <c r="I31" s="165"/>
      <c r="J31" s="136"/>
      <c r="K31" s="138"/>
      <c r="L31" s="136"/>
      <c r="M31" s="137"/>
      <c r="N31" s="173"/>
      <c r="O31" s="173"/>
      <c r="P31" s="170"/>
      <c r="Q31" s="120"/>
      <c r="R31" s="122"/>
      <c r="S31" s="89"/>
      <c r="T31" s="90"/>
      <c r="U31" s="41" t="s">
        <v>103</v>
      </c>
      <c r="V31" s="10"/>
      <c r="W31" s="8" t="e">
        <f>D31+F30+H30+#REF!+J30</f>
        <v>#REF!</v>
      </c>
      <c r="X31" s="8" t="e">
        <f>W31*L30</f>
        <v>#REF!</v>
      </c>
      <c r="Y31" s="15" t="e">
        <f>ROUNDDOWN(X31,0)</f>
        <v>#REF!</v>
      </c>
      <c r="Z31" s="8" t="e">
        <f>Y31*0.9</f>
        <v>#REF!</v>
      </c>
      <c r="AA31" s="8" t="e">
        <f>ROUNDDOWN(Z31,0)</f>
        <v>#REF!</v>
      </c>
      <c r="AB31" s="16" t="e">
        <f>Y31-AA31</f>
        <v>#REF!</v>
      </c>
      <c r="AC31" s="8" t="e">
        <f>AB31*30</f>
        <v>#REF!</v>
      </c>
      <c r="AD31" s="8" t="e">
        <f>AC31+9000+24600</f>
        <v>#REF!</v>
      </c>
      <c r="AE31" s="8" t="e">
        <f>AC31+11700+24600</f>
        <v>#REF!</v>
      </c>
      <c r="AF31" s="8" t="e">
        <f>AC31+19500+49200</f>
        <v>#REF!</v>
      </c>
      <c r="AG31" s="8" t="e">
        <f>AC31+41400+71100</f>
        <v>#REF!</v>
      </c>
    </row>
    <row r="32" spans="2:33" s="8" customFormat="1" ht="15" thickBot="1">
      <c r="B32" s="99" t="s">
        <v>44</v>
      </c>
      <c r="C32" s="101"/>
      <c r="D32" s="99">
        <v>776</v>
      </c>
      <c r="E32" s="101"/>
      <c r="F32" s="89"/>
      <c r="G32" s="91"/>
      <c r="H32" s="165"/>
      <c r="I32" s="165"/>
      <c r="J32" s="136"/>
      <c r="K32" s="138"/>
      <c r="L32" s="136"/>
      <c r="M32" s="137"/>
      <c r="N32" s="173"/>
      <c r="O32" s="173"/>
      <c r="P32" s="170"/>
      <c r="Q32" s="120"/>
      <c r="R32" s="122"/>
      <c r="S32" s="89"/>
      <c r="T32" s="90"/>
      <c r="U32" s="39" t="s">
        <v>104</v>
      </c>
      <c r="V32" s="10"/>
      <c r="W32" s="8" t="e">
        <f>D32+F30+H30+#REF!+J30</f>
        <v>#REF!</v>
      </c>
      <c r="X32" s="8" t="e">
        <f>W32*L30</f>
        <v>#REF!</v>
      </c>
      <c r="Y32" s="15" t="e">
        <f>ROUNDDOWN(X32,0)</f>
        <v>#REF!</v>
      </c>
      <c r="Z32" s="8" t="e">
        <f>Y32*0.9</f>
        <v>#REF!</v>
      </c>
      <c r="AA32" s="8" t="e">
        <f>ROUNDDOWN(Z32,0)</f>
        <v>#REF!</v>
      </c>
      <c r="AB32" s="16" t="e">
        <f>Y32-AA32</f>
        <v>#REF!</v>
      </c>
      <c r="AC32" s="8" t="e">
        <f>AB32*30</f>
        <v>#REF!</v>
      </c>
      <c r="AD32" s="8" t="e">
        <f>AC32+9000+24600</f>
        <v>#REF!</v>
      </c>
      <c r="AE32" s="8" t="e">
        <f>AC32+11700+24600</f>
        <v>#REF!</v>
      </c>
      <c r="AF32" s="8" t="e">
        <f>AC32+19500+49200</f>
        <v>#REF!</v>
      </c>
      <c r="AG32" s="8" t="e">
        <f>AC32+41400+71100</f>
        <v>#REF!</v>
      </c>
    </row>
    <row r="33" spans="2:33" s="8" customFormat="1" ht="15" thickBot="1">
      <c r="B33" s="99" t="s">
        <v>45</v>
      </c>
      <c r="C33" s="101"/>
      <c r="D33" s="99">
        <v>843</v>
      </c>
      <c r="E33" s="101"/>
      <c r="F33" s="89"/>
      <c r="G33" s="91"/>
      <c r="H33" s="165"/>
      <c r="I33" s="165"/>
      <c r="J33" s="136"/>
      <c r="K33" s="138"/>
      <c r="L33" s="136"/>
      <c r="M33" s="137"/>
      <c r="N33" s="173"/>
      <c r="O33" s="173"/>
      <c r="P33" s="170"/>
      <c r="Q33" s="120"/>
      <c r="R33" s="122"/>
      <c r="S33" s="89"/>
      <c r="T33" s="90"/>
      <c r="U33" s="39" t="s">
        <v>105</v>
      </c>
      <c r="V33" s="10"/>
      <c r="W33" s="8" t="e">
        <f>D33+F30+H30+#REF!+J30</f>
        <v>#REF!</v>
      </c>
      <c r="X33" s="8" t="e">
        <f>W33*L30</f>
        <v>#REF!</v>
      </c>
      <c r="Y33" s="15" t="e">
        <f>ROUNDDOWN(X33,0)</f>
        <v>#REF!</v>
      </c>
      <c r="Z33" s="8" t="e">
        <f>Y33*0.9</f>
        <v>#REF!</v>
      </c>
      <c r="AA33" s="8" t="e">
        <f>ROUNDDOWN(Z33,0)</f>
        <v>#REF!</v>
      </c>
      <c r="AB33" s="16" t="e">
        <f>Y33-AA33</f>
        <v>#REF!</v>
      </c>
      <c r="AC33" s="8" t="e">
        <f>AB33*30</f>
        <v>#REF!</v>
      </c>
      <c r="AD33" s="8" t="e">
        <f>AC33+9000+24600</f>
        <v>#REF!</v>
      </c>
      <c r="AE33" s="8" t="e">
        <f>AC33+11700+24600</f>
        <v>#REF!</v>
      </c>
      <c r="AF33" s="8" t="e">
        <f>AC33+19500+49200</f>
        <v>#REF!</v>
      </c>
      <c r="AG33" s="8" t="e">
        <f>AC33+41400+71100</f>
        <v>#REF!</v>
      </c>
    </row>
    <row r="34" spans="2:33" s="8" customFormat="1" ht="15" thickBot="1">
      <c r="B34" s="106" t="s">
        <v>46</v>
      </c>
      <c r="C34" s="108"/>
      <c r="D34" s="106">
        <v>910</v>
      </c>
      <c r="E34" s="108"/>
      <c r="F34" s="92"/>
      <c r="G34" s="94"/>
      <c r="H34" s="165"/>
      <c r="I34" s="165"/>
      <c r="J34" s="139"/>
      <c r="K34" s="141"/>
      <c r="L34" s="139"/>
      <c r="M34" s="140"/>
      <c r="N34" s="173"/>
      <c r="O34" s="173"/>
      <c r="P34" s="171"/>
      <c r="Q34" s="129"/>
      <c r="R34" s="131"/>
      <c r="S34" s="92"/>
      <c r="T34" s="93"/>
      <c r="U34" s="40" t="s">
        <v>106</v>
      </c>
      <c r="V34" s="10"/>
      <c r="W34" s="8" t="e">
        <f>D34+F30+H30+#REF!+J30</f>
        <v>#REF!</v>
      </c>
      <c r="X34" s="8" t="e">
        <f>W34*L30</f>
        <v>#REF!</v>
      </c>
      <c r="Y34" s="15" t="e">
        <f>ROUNDDOWN(X34,0)</f>
        <v>#REF!</v>
      </c>
      <c r="Z34" s="8" t="e">
        <f>Y34*0.9</f>
        <v>#REF!</v>
      </c>
      <c r="AA34" s="8" t="e">
        <f>ROUNDDOWN(Z34,0)</f>
        <v>#REF!</v>
      </c>
      <c r="AB34" s="16" t="e">
        <f>Y34-AA34</f>
        <v>#REF!</v>
      </c>
      <c r="AC34" s="8" t="e">
        <f>AB34*30</f>
        <v>#REF!</v>
      </c>
      <c r="AD34" s="8" t="e">
        <f>AC34+9000+24600</f>
        <v>#REF!</v>
      </c>
      <c r="AE34" s="8" t="e">
        <f>AC34+11700+24600</f>
        <v>#REF!</v>
      </c>
      <c r="AF34" s="8" t="e">
        <f>AC34+19500+49200</f>
        <v>#REF!</v>
      </c>
      <c r="AG34" s="8" t="e">
        <f>AC34+41400+71100</f>
        <v>#REF!</v>
      </c>
    </row>
    <row r="35" spans="2:33" s="8" customFormat="1" ht="15.75" thickBot="1" thickTop="1">
      <c r="B35" s="13" t="s">
        <v>51</v>
      </c>
      <c r="U35" s="14"/>
      <c r="AB35" s="17"/>
      <c r="AC35" s="8" t="s">
        <v>33</v>
      </c>
      <c r="AD35" s="8" t="s">
        <v>35</v>
      </c>
      <c r="AE35" s="8" t="s">
        <v>36</v>
      </c>
      <c r="AF35" s="8" t="s">
        <v>37</v>
      </c>
      <c r="AG35" s="8" t="s">
        <v>38</v>
      </c>
    </row>
    <row r="36" spans="2:33" s="8" customFormat="1" ht="15" thickBot="1">
      <c r="B36" s="166" t="s">
        <v>64</v>
      </c>
      <c r="C36" s="166"/>
      <c r="D36" s="166"/>
      <c r="E36" s="166"/>
      <c r="F36" s="166"/>
      <c r="G36" s="166"/>
      <c r="H36" s="166"/>
      <c r="I36" s="166"/>
      <c r="J36" s="166"/>
      <c r="K36" s="166"/>
      <c r="L36" s="166"/>
      <c r="M36" s="166"/>
      <c r="N36" s="166"/>
      <c r="O36" s="166"/>
      <c r="P36" s="166"/>
      <c r="Q36" s="166"/>
      <c r="R36" s="166"/>
      <c r="S36" s="166"/>
      <c r="T36" s="166"/>
      <c r="U36" s="166"/>
      <c r="X36" s="8" t="e">
        <f>W30*30</f>
        <v>#REF!</v>
      </c>
      <c r="Y36" s="8" t="e">
        <f>X36*10.23</f>
        <v>#REF!</v>
      </c>
      <c r="Z36" s="15" t="e">
        <f>ROUNDDOWN(Y36,0)</f>
        <v>#REF!</v>
      </c>
      <c r="AA36" s="8" t="e">
        <f>Z36*0.9</f>
        <v>#REF!</v>
      </c>
      <c r="AB36" s="8" t="e">
        <f>ROUNDDOWN(AA36,0)</f>
        <v>#REF!</v>
      </c>
      <c r="AC36" s="8" t="e">
        <f>Z36-AB36</f>
        <v>#REF!</v>
      </c>
      <c r="AD36" s="8" t="e">
        <f>AC36+9000+24600</f>
        <v>#REF!</v>
      </c>
      <c r="AE36" s="8" t="e">
        <f>AC36+11700+24600</f>
        <v>#REF!</v>
      </c>
      <c r="AF36" s="8" t="e">
        <f>AC36+19500+49200</f>
        <v>#REF!</v>
      </c>
      <c r="AG36" s="8" t="e">
        <f>AC36+41400+73800</f>
        <v>#REF!</v>
      </c>
    </row>
    <row r="37" spans="21:33" s="27" customFormat="1" ht="15" thickBot="1">
      <c r="U37" s="28"/>
      <c r="X37" s="27" t="e">
        <f>W31*30</f>
        <v>#REF!</v>
      </c>
      <c r="Y37" s="27" t="e">
        <f>X37*10.23</f>
        <v>#REF!</v>
      </c>
      <c r="Z37" s="29" t="e">
        <f>ROUNDDOWN(Y37,0)</f>
        <v>#REF!</v>
      </c>
      <c r="AA37" s="27" t="e">
        <f>Z37*0.9</f>
        <v>#REF!</v>
      </c>
      <c r="AB37" s="27" t="e">
        <f>ROUNDDOWN(AA37,0)</f>
        <v>#REF!</v>
      </c>
      <c r="AC37" s="27" t="e">
        <f>Z37-AB37</f>
        <v>#REF!</v>
      </c>
      <c r="AD37" s="27" t="e">
        <f>AC37+9000+24600</f>
        <v>#REF!</v>
      </c>
      <c r="AE37" s="27" t="e">
        <f>AC37+11700+24600</f>
        <v>#REF!</v>
      </c>
      <c r="AF37" s="27" t="e">
        <f>AC37+19500+49200</f>
        <v>#REF!</v>
      </c>
      <c r="AG37" s="27" t="e">
        <f>AC37+41400+73800</f>
        <v>#REF!</v>
      </c>
    </row>
    <row r="38" spans="18:33" s="30" customFormat="1" ht="15" thickBot="1">
      <c r="R38" s="27"/>
      <c r="S38" s="27"/>
      <c r="T38" s="27"/>
      <c r="U38" s="28"/>
      <c r="X38" s="27" t="e">
        <f>W32*30</f>
        <v>#REF!</v>
      </c>
      <c r="Y38" s="30" t="e">
        <f>X38*10.23</f>
        <v>#REF!</v>
      </c>
      <c r="Z38" s="29" t="e">
        <f>ROUNDDOWN(Y38,0)</f>
        <v>#REF!</v>
      </c>
      <c r="AA38" s="27" t="e">
        <f>Z38*0.9</f>
        <v>#REF!</v>
      </c>
      <c r="AB38" s="27" t="e">
        <f>ROUNDDOWN(AA38,0)</f>
        <v>#REF!</v>
      </c>
      <c r="AC38" s="27" t="e">
        <f>Z38-AB38</f>
        <v>#REF!</v>
      </c>
      <c r="AD38" s="27" t="e">
        <f>AC38+9000+24600</f>
        <v>#REF!</v>
      </c>
      <c r="AE38" s="27" t="e">
        <f>AC38+11700+24600</f>
        <v>#REF!</v>
      </c>
      <c r="AF38" s="27" t="e">
        <f>AC38+19500+49200</f>
        <v>#REF!</v>
      </c>
      <c r="AG38" s="27" t="e">
        <f>AC38+41400+73800</f>
        <v>#REF!</v>
      </c>
    </row>
    <row r="39" spans="18:33" s="30" customFormat="1" ht="15" thickBot="1">
      <c r="R39" s="27"/>
      <c r="S39" s="27"/>
      <c r="T39" s="27"/>
      <c r="U39" s="28"/>
      <c r="X39" s="27" t="e">
        <f>W33*30</f>
        <v>#REF!</v>
      </c>
      <c r="Y39" s="30" t="e">
        <f>X39*10.23</f>
        <v>#REF!</v>
      </c>
      <c r="Z39" s="29" t="e">
        <f>ROUNDDOWN(Y39,0)</f>
        <v>#REF!</v>
      </c>
      <c r="AA39" s="27" t="e">
        <f>Z39*0.9</f>
        <v>#REF!</v>
      </c>
      <c r="AB39" s="27" t="e">
        <f>ROUNDDOWN(AA39,0)</f>
        <v>#REF!</v>
      </c>
      <c r="AC39" s="27" t="e">
        <f>Z39-AB39</f>
        <v>#REF!</v>
      </c>
      <c r="AD39" s="27" t="e">
        <f>AC39+9000+24600</f>
        <v>#REF!</v>
      </c>
      <c r="AE39" s="27" t="e">
        <f>AC39+11700+24600</f>
        <v>#REF!</v>
      </c>
      <c r="AF39" s="27" t="e">
        <f>AC39+19500+49200</f>
        <v>#REF!</v>
      </c>
      <c r="AG39" s="27" t="e">
        <f>AC39+41400+73800</f>
        <v>#REF!</v>
      </c>
    </row>
    <row r="40" spans="18:33" s="30" customFormat="1" ht="15" thickBot="1">
      <c r="R40" s="27"/>
      <c r="S40" s="27"/>
      <c r="T40" s="27"/>
      <c r="U40" s="28"/>
      <c r="X40" s="27" t="e">
        <f>W34*30</f>
        <v>#REF!</v>
      </c>
      <c r="Y40" s="30" t="e">
        <f>X40*10.23</f>
        <v>#REF!</v>
      </c>
      <c r="Z40" s="29" t="e">
        <f>ROUNDDOWN(Y40,0)</f>
        <v>#REF!</v>
      </c>
      <c r="AA40" s="27" t="e">
        <f>Z40*0.9</f>
        <v>#REF!</v>
      </c>
      <c r="AB40" s="27" t="e">
        <f>ROUNDDOWN(AA40,0)</f>
        <v>#REF!</v>
      </c>
      <c r="AC40" s="27" t="e">
        <f>Z40-AB40</f>
        <v>#REF!</v>
      </c>
      <c r="AD40" s="27" t="e">
        <f>AC40+9000+24600</f>
        <v>#REF!</v>
      </c>
      <c r="AE40" s="27" t="e">
        <f>AC40+11700+24600</f>
        <v>#REF!</v>
      </c>
      <c r="AF40" s="27" t="e">
        <f>AC40+19500+49200</f>
        <v>#REF!</v>
      </c>
      <c r="AG40" s="27" t="e">
        <f>AC40+41400+73800</f>
        <v>#REF!</v>
      </c>
    </row>
    <row r="41" spans="18:21" s="30" customFormat="1" ht="15">
      <c r="R41" s="27"/>
      <c r="S41" s="27"/>
      <c r="T41" s="27"/>
      <c r="U41" s="28"/>
    </row>
    <row r="42" spans="18:21" s="30" customFormat="1" ht="15">
      <c r="R42" s="27"/>
      <c r="S42" s="27"/>
      <c r="T42" s="27"/>
      <c r="U42" s="28"/>
    </row>
    <row r="43" spans="1:22" s="31" customFormat="1" ht="15">
      <c r="A43" s="27"/>
      <c r="B43" s="27"/>
      <c r="C43" s="27"/>
      <c r="D43" s="27"/>
      <c r="E43" s="27"/>
      <c r="F43" s="27"/>
      <c r="G43" s="27"/>
      <c r="H43" s="27"/>
      <c r="I43" s="27"/>
      <c r="J43" s="27"/>
      <c r="K43" s="27"/>
      <c r="L43" s="27"/>
      <c r="M43" s="27"/>
      <c r="N43" s="27"/>
      <c r="O43" s="27"/>
      <c r="P43" s="27"/>
      <c r="Q43" s="27"/>
      <c r="R43" s="27"/>
      <c r="S43" s="27"/>
      <c r="T43" s="27"/>
      <c r="U43" s="28"/>
      <c r="V43" s="27"/>
    </row>
    <row r="44" spans="1:22" s="31" customFormat="1" ht="14.25">
      <c r="A44" s="27"/>
      <c r="B44" s="27"/>
      <c r="C44" s="27"/>
      <c r="D44" s="27"/>
      <c r="E44" s="27"/>
      <c r="F44" s="27"/>
      <c r="G44" s="27"/>
      <c r="H44" s="27"/>
      <c r="I44" s="27"/>
      <c r="J44" s="27"/>
      <c r="K44" s="27"/>
      <c r="L44" s="27"/>
      <c r="M44" s="27"/>
      <c r="N44" s="27"/>
      <c r="O44" s="27"/>
      <c r="P44" s="27"/>
      <c r="Q44" s="27"/>
      <c r="R44" s="27"/>
      <c r="S44" s="27"/>
      <c r="T44" s="27"/>
      <c r="U44" s="28"/>
      <c r="V44" s="27"/>
    </row>
  </sheetData>
  <sheetProtection/>
  <mergeCells count="123">
    <mergeCell ref="B36:U36"/>
    <mergeCell ref="P28:P29"/>
    <mergeCell ref="P30:P34"/>
    <mergeCell ref="J30:K34"/>
    <mergeCell ref="L30:M34"/>
    <mergeCell ref="N30:O34"/>
    <mergeCell ref="Q30:R34"/>
    <mergeCell ref="S30:T34"/>
    <mergeCell ref="B31:C31"/>
    <mergeCell ref="D31:E31"/>
    <mergeCell ref="B32:C32"/>
    <mergeCell ref="D32:E32"/>
    <mergeCell ref="B33:C33"/>
    <mergeCell ref="D33:E33"/>
    <mergeCell ref="B34:C34"/>
    <mergeCell ref="D34:E34"/>
    <mergeCell ref="L28:M29"/>
    <mergeCell ref="N28:O29"/>
    <mergeCell ref="Q28:R29"/>
    <mergeCell ref="S28:T29"/>
    <mergeCell ref="U28:U29"/>
    <mergeCell ref="B30:C30"/>
    <mergeCell ref="D30:E30"/>
    <mergeCell ref="F30:G34"/>
    <mergeCell ref="H30:H34"/>
    <mergeCell ref="I30:I34"/>
    <mergeCell ref="R24:T24"/>
    <mergeCell ref="B25:D25"/>
    <mergeCell ref="E25:G25"/>
    <mergeCell ref="R25:T25"/>
    <mergeCell ref="Q26:U26"/>
    <mergeCell ref="B28:C29"/>
    <mergeCell ref="D28:E29"/>
    <mergeCell ref="F28:G29"/>
    <mergeCell ref="H28:I28"/>
    <mergeCell ref="J28:K29"/>
    <mergeCell ref="R21:T21"/>
    <mergeCell ref="U21:U25"/>
    <mergeCell ref="B22:D22"/>
    <mergeCell ref="E22:G22"/>
    <mergeCell ref="R22:T22"/>
    <mergeCell ref="B23:D23"/>
    <mergeCell ref="E23:G23"/>
    <mergeCell ref="R23:T23"/>
    <mergeCell ref="B24:D24"/>
    <mergeCell ref="E24:G24"/>
    <mergeCell ref="A21:A25"/>
    <mergeCell ref="B21:D21"/>
    <mergeCell ref="E21:G21"/>
    <mergeCell ref="H21:J25"/>
    <mergeCell ref="K21:M25"/>
    <mergeCell ref="N21:Q25"/>
    <mergeCell ref="B19:D19"/>
    <mergeCell ref="E19:G19"/>
    <mergeCell ref="H19:J20"/>
    <mergeCell ref="R19:T19"/>
    <mergeCell ref="U19:U20"/>
    <mergeCell ref="B20:D20"/>
    <mergeCell ref="E20:G20"/>
    <mergeCell ref="R20:T20"/>
    <mergeCell ref="U16:U17"/>
    <mergeCell ref="B17:D17"/>
    <mergeCell ref="E17:G17"/>
    <mergeCell ref="R17:T17"/>
    <mergeCell ref="B18:D18"/>
    <mergeCell ref="E18:G18"/>
    <mergeCell ref="R18:T18"/>
    <mergeCell ref="B15:D15"/>
    <mergeCell ref="E15:G15"/>
    <mergeCell ref="R15:T15"/>
    <mergeCell ref="A16:A20"/>
    <mergeCell ref="B16:D16"/>
    <mergeCell ref="E16:G16"/>
    <mergeCell ref="H16:J17"/>
    <mergeCell ref="K16:M20"/>
    <mergeCell ref="N16:Q20"/>
    <mergeCell ref="R16:T16"/>
    <mergeCell ref="U11:U15"/>
    <mergeCell ref="B12:D12"/>
    <mergeCell ref="E12:G12"/>
    <mergeCell ref="R12:T12"/>
    <mergeCell ref="B13:D13"/>
    <mergeCell ref="E13:G13"/>
    <mergeCell ref="R13:T13"/>
    <mergeCell ref="B14:D14"/>
    <mergeCell ref="E14:G14"/>
    <mergeCell ref="R14:T14"/>
    <mergeCell ref="B10:D10"/>
    <mergeCell ref="E10:G10"/>
    <mergeCell ref="R10:T10"/>
    <mergeCell ref="A11:A15"/>
    <mergeCell ref="B11:D11"/>
    <mergeCell ref="E11:G11"/>
    <mergeCell ref="H11:J15"/>
    <mergeCell ref="K11:M15"/>
    <mergeCell ref="N11:Q15"/>
    <mergeCell ref="R11:T11"/>
    <mergeCell ref="U6:U10"/>
    <mergeCell ref="B7:D7"/>
    <mergeCell ref="E7:G7"/>
    <mergeCell ref="R7:T7"/>
    <mergeCell ref="B8:D8"/>
    <mergeCell ref="E8:G8"/>
    <mergeCell ref="R8:T8"/>
    <mergeCell ref="B9:D9"/>
    <mergeCell ref="E9:G9"/>
    <mergeCell ref="R9:T9"/>
    <mergeCell ref="N4:Q5"/>
    <mergeCell ref="R4:T5"/>
    <mergeCell ref="U4:U5"/>
    <mergeCell ref="A6:A10"/>
    <mergeCell ref="B6:D6"/>
    <mergeCell ref="E6:G6"/>
    <mergeCell ref="H6:J10"/>
    <mergeCell ref="K6:M10"/>
    <mergeCell ref="N6:Q10"/>
    <mergeCell ref="R6:T6"/>
    <mergeCell ref="A3:J3"/>
    <mergeCell ref="A4:A5"/>
    <mergeCell ref="B4:D5"/>
    <mergeCell ref="E4:G5"/>
    <mergeCell ref="H4:J5"/>
    <mergeCell ref="K4:M5"/>
  </mergeCells>
  <printOptions horizontalCentered="1"/>
  <pageMargins left="0.7874015748031497" right="0.7874015748031497" top="0.5905511811023623"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47"/>
  <sheetViews>
    <sheetView tabSelected="1" zoomScalePageLayoutView="0" workbookViewId="0" topLeftCell="A1">
      <selection activeCell="Q10" sqref="Q10"/>
    </sheetView>
  </sheetViews>
  <sheetFormatPr defaultColWidth="8.796875" defaultRowHeight="14.25"/>
  <cols>
    <col min="1" max="1" width="14.69921875" style="3" customWidth="1"/>
    <col min="2" max="3" width="14.8984375" style="3" customWidth="1"/>
    <col min="4" max="4" width="14.69921875" style="3" customWidth="1"/>
    <col min="5" max="5" width="14.8984375" style="3" customWidth="1"/>
    <col min="6" max="6" width="17.19921875" style="3" customWidth="1"/>
    <col min="7" max="7" width="14.8984375" style="3" customWidth="1"/>
    <col min="8" max="8" width="9" style="3" customWidth="1"/>
    <col min="9" max="16384" width="9" style="5" customWidth="1"/>
  </cols>
  <sheetData>
    <row r="1" spans="1:8" s="13" customFormat="1" ht="16.5" customHeight="1">
      <c r="A1" s="174" t="s">
        <v>47</v>
      </c>
      <c r="B1" s="174"/>
      <c r="C1" s="174"/>
      <c r="D1" s="18"/>
      <c r="E1" s="18"/>
      <c r="F1" s="18"/>
      <c r="G1" s="18"/>
      <c r="H1" s="18"/>
    </row>
    <row r="2" spans="1:8" s="13" customFormat="1" ht="16.5" customHeight="1">
      <c r="A2" s="175" t="s">
        <v>27</v>
      </c>
      <c r="B2" s="19" t="s">
        <v>19</v>
      </c>
      <c r="C2" s="20" t="s">
        <v>30</v>
      </c>
      <c r="D2" s="177" t="s">
        <v>39</v>
      </c>
      <c r="E2" s="178"/>
      <c r="F2" s="178"/>
      <c r="G2" s="178"/>
      <c r="H2" s="179"/>
    </row>
    <row r="3" spans="1:8" s="13" customFormat="1" ht="16.5" customHeight="1">
      <c r="A3" s="176"/>
      <c r="B3" s="20" t="s">
        <v>26</v>
      </c>
      <c r="C3" s="20" t="s">
        <v>99</v>
      </c>
      <c r="D3" s="180"/>
      <c r="E3" s="181"/>
      <c r="F3" s="181"/>
      <c r="G3" s="181"/>
      <c r="H3" s="182"/>
    </row>
    <row r="4" spans="1:8" s="13" customFormat="1" ht="16.5" customHeight="1">
      <c r="A4" s="175" t="s">
        <v>28</v>
      </c>
      <c r="B4" s="20" t="s">
        <v>19</v>
      </c>
      <c r="C4" s="21" t="s">
        <v>98</v>
      </c>
      <c r="D4" s="183" t="s">
        <v>40</v>
      </c>
      <c r="E4" s="184"/>
      <c r="F4" s="184"/>
      <c r="G4" s="184"/>
      <c r="H4" s="185"/>
    </row>
    <row r="5" spans="1:8" s="13" customFormat="1" ht="16.5" customHeight="1">
      <c r="A5" s="176"/>
      <c r="B5" s="20" t="s">
        <v>26</v>
      </c>
      <c r="C5" s="21" t="s">
        <v>100</v>
      </c>
      <c r="D5" s="186"/>
      <c r="E5" s="187"/>
      <c r="F5" s="187"/>
      <c r="G5" s="187"/>
      <c r="H5" s="188"/>
    </row>
    <row r="6" spans="1:8" s="13" customFormat="1" ht="16.5" customHeight="1">
      <c r="A6" s="175" t="s">
        <v>29</v>
      </c>
      <c r="B6" s="20" t="s">
        <v>19</v>
      </c>
      <c r="C6" s="20" t="s">
        <v>31</v>
      </c>
      <c r="D6" s="177" t="s">
        <v>52</v>
      </c>
      <c r="E6" s="178"/>
      <c r="F6" s="178"/>
      <c r="G6" s="178"/>
      <c r="H6" s="179"/>
    </row>
    <row r="7" spans="1:8" s="13" customFormat="1" ht="16.5" customHeight="1">
      <c r="A7" s="176"/>
      <c r="B7" s="20" t="s">
        <v>26</v>
      </c>
      <c r="C7" s="20" t="s">
        <v>71</v>
      </c>
      <c r="D7" s="180"/>
      <c r="E7" s="181"/>
      <c r="F7" s="181"/>
      <c r="G7" s="181"/>
      <c r="H7" s="182"/>
    </row>
    <row r="8" spans="1:8" s="13" customFormat="1" ht="16.5" customHeight="1">
      <c r="A8" s="189"/>
      <c r="B8" s="10"/>
      <c r="C8" s="10"/>
      <c r="D8" s="191"/>
      <c r="E8" s="191"/>
      <c r="F8" s="191"/>
      <c r="G8" s="191"/>
      <c r="H8" s="191"/>
    </row>
    <row r="9" spans="1:8" s="13" customFormat="1" ht="16.5" customHeight="1">
      <c r="A9" s="190"/>
      <c r="B9" s="10"/>
      <c r="C9" s="10"/>
      <c r="D9" s="191"/>
      <c r="E9" s="191"/>
      <c r="F9" s="191"/>
      <c r="G9" s="191"/>
      <c r="H9" s="191"/>
    </row>
    <row r="10" spans="1:8" s="13" customFormat="1" ht="16.5" customHeight="1">
      <c r="A10" s="10"/>
      <c r="B10" s="18"/>
      <c r="C10" s="18"/>
      <c r="D10" s="18"/>
      <c r="E10" s="18"/>
      <c r="F10" s="18"/>
      <c r="G10" s="18"/>
      <c r="H10" s="18"/>
    </row>
    <row r="11" spans="1:3" ht="6.75" customHeight="1">
      <c r="A11" s="2"/>
      <c r="C11" s="1"/>
    </row>
    <row r="12" s="13" customFormat="1" ht="14.25">
      <c r="A12" s="13" t="s">
        <v>48</v>
      </c>
    </row>
    <row r="13" spans="1:8" s="13" customFormat="1" ht="16.5" customHeight="1">
      <c r="A13" s="22" t="s">
        <v>10</v>
      </c>
      <c r="B13" s="192" t="s">
        <v>14</v>
      </c>
      <c r="C13" s="193"/>
      <c r="D13" s="193"/>
      <c r="E13" s="193"/>
      <c r="F13" s="193"/>
      <c r="G13" s="193"/>
      <c r="H13" s="194"/>
    </row>
    <row r="14" spans="1:8" s="13" customFormat="1" ht="16.5" customHeight="1">
      <c r="A14" s="23" t="s">
        <v>11</v>
      </c>
      <c r="B14" s="195" t="s">
        <v>23</v>
      </c>
      <c r="C14" s="196"/>
      <c r="D14" s="196"/>
      <c r="E14" s="196"/>
      <c r="F14" s="196"/>
      <c r="G14" s="196"/>
      <c r="H14" s="197"/>
    </row>
    <row r="15" spans="1:8" s="13" customFormat="1" ht="16.5" customHeight="1">
      <c r="A15" s="23" t="s">
        <v>12</v>
      </c>
      <c r="B15" s="195" t="s">
        <v>15</v>
      </c>
      <c r="C15" s="196"/>
      <c r="D15" s="196"/>
      <c r="E15" s="196"/>
      <c r="F15" s="196"/>
      <c r="G15" s="196"/>
      <c r="H15" s="197"/>
    </row>
    <row r="16" spans="1:8" s="13" customFormat="1" ht="16.5" customHeight="1">
      <c r="A16" s="24" t="s">
        <v>13</v>
      </c>
      <c r="B16" s="198" t="s">
        <v>16</v>
      </c>
      <c r="C16" s="199"/>
      <c r="D16" s="199"/>
      <c r="E16" s="199"/>
      <c r="F16" s="199"/>
      <c r="G16" s="199"/>
      <c r="H16" s="200"/>
    </row>
    <row r="17" spans="1:8" s="13" customFormat="1" ht="16.5" customHeight="1">
      <c r="A17" s="10"/>
      <c r="B17" s="18"/>
      <c r="C17" s="18"/>
      <c r="D17" s="18"/>
      <c r="E17" s="18"/>
      <c r="F17" s="18"/>
      <c r="G17" s="18"/>
      <c r="H17" s="18"/>
    </row>
    <row r="18" s="13" customFormat="1" ht="14.25"/>
    <row r="19" s="13" customFormat="1" ht="14.25">
      <c r="A19" s="13" t="s">
        <v>56</v>
      </c>
    </row>
    <row r="20" spans="1:8" s="13" customFormat="1" ht="16.5" customHeight="1">
      <c r="A20" s="201" t="s">
        <v>79</v>
      </c>
      <c r="B20" s="87" t="s">
        <v>77</v>
      </c>
      <c r="C20" s="203"/>
      <c r="D20" s="206" t="s">
        <v>81</v>
      </c>
      <c r="E20" s="207"/>
      <c r="F20" s="207"/>
      <c r="G20" s="207"/>
      <c r="H20" s="208"/>
    </row>
    <row r="21" spans="1:8" s="13" customFormat="1" ht="16.5" customHeight="1">
      <c r="A21" s="202"/>
      <c r="B21" s="204"/>
      <c r="C21" s="205"/>
      <c r="D21" s="42" t="s">
        <v>80</v>
      </c>
      <c r="E21" s="43"/>
      <c r="F21" s="43"/>
      <c r="G21" s="43"/>
      <c r="H21" s="44"/>
    </row>
    <row r="22" spans="1:8" s="13" customFormat="1" ht="16.5" customHeight="1">
      <c r="A22" s="209" t="s">
        <v>86</v>
      </c>
      <c r="B22" s="211" t="s">
        <v>90</v>
      </c>
      <c r="C22" s="212"/>
      <c r="D22" s="214" t="s">
        <v>93</v>
      </c>
      <c r="E22" s="215"/>
      <c r="F22" s="215"/>
      <c r="G22" s="215"/>
      <c r="H22" s="216"/>
    </row>
    <row r="23" spans="1:8" s="13" customFormat="1" ht="16.5" customHeight="1">
      <c r="A23" s="210"/>
      <c r="B23" s="90"/>
      <c r="C23" s="213"/>
      <c r="D23" s="49" t="s">
        <v>94</v>
      </c>
      <c r="E23" s="50"/>
      <c r="F23" s="50"/>
      <c r="G23" s="50"/>
      <c r="H23" s="51"/>
    </row>
    <row r="24" spans="1:8" s="13" customFormat="1" ht="16.5" customHeight="1">
      <c r="A24" s="202"/>
      <c r="B24" s="204"/>
      <c r="C24" s="205"/>
      <c r="D24" s="214" t="s">
        <v>70</v>
      </c>
      <c r="E24" s="215"/>
      <c r="F24" s="215"/>
      <c r="G24" s="215"/>
      <c r="H24" s="216"/>
    </row>
    <row r="25" spans="1:8" s="13" customFormat="1" ht="16.5" customHeight="1">
      <c r="A25" s="26" t="s">
        <v>24</v>
      </c>
      <c r="B25" s="211" t="s">
        <v>67</v>
      </c>
      <c r="C25" s="212"/>
      <c r="D25" s="217" t="s">
        <v>91</v>
      </c>
      <c r="E25" s="218"/>
      <c r="F25" s="218"/>
      <c r="G25" s="218"/>
      <c r="H25" s="219"/>
    </row>
    <row r="26" spans="1:8" s="13" customFormat="1" ht="16.5" customHeight="1">
      <c r="A26" s="35" t="s">
        <v>68</v>
      </c>
      <c r="B26" s="100" t="s">
        <v>69</v>
      </c>
      <c r="C26" s="220"/>
      <c r="D26" s="221" t="s">
        <v>92</v>
      </c>
      <c r="E26" s="196"/>
      <c r="F26" s="196"/>
      <c r="G26" s="196"/>
      <c r="H26" s="197"/>
    </row>
    <row r="27" spans="1:8" s="13" customFormat="1" ht="16.5" customHeight="1">
      <c r="A27" s="25" t="s">
        <v>32</v>
      </c>
      <c r="B27" s="222" t="s">
        <v>78</v>
      </c>
      <c r="C27" s="223"/>
      <c r="D27" s="224" t="s">
        <v>89</v>
      </c>
      <c r="E27" s="199"/>
      <c r="F27" s="199"/>
      <c r="G27" s="199"/>
      <c r="H27" s="200"/>
    </row>
    <row r="28" spans="1:8" s="13" customFormat="1" ht="14.25">
      <c r="A28" s="10"/>
      <c r="B28" s="34"/>
      <c r="C28" s="34"/>
      <c r="D28" s="18"/>
      <c r="E28" s="18"/>
      <c r="F28" s="18"/>
      <c r="G28" s="18"/>
      <c r="H28" s="18"/>
    </row>
    <row r="29" s="13" customFormat="1" ht="14.25">
      <c r="A29" s="13" t="s">
        <v>87</v>
      </c>
    </row>
    <row r="30" s="13" customFormat="1" ht="14.25">
      <c r="A30" s="13" t="s">
        <v>88</v>
      </c>
    </row>
    <row r="31" s="13" customFormat="1" ht="14.25"/>
    <row r="32" s="13" customFormat="1" ht="14.25"/>
    <row r="33" s="13" customFormat="1" ht="14.25"/>
    <row r="34" s="13" customFormat="1" ht="14.25"/>
    <row r="35" s="13" customFormat="1" ht="14.25"/>
    <row r="36" s="13" customFormat="1" ht="14.25"/>
    <row r="37" s="13" customFormat="1" ht="14.25"/>
    <row r="38" s="13" customFormat="1" ht="14.25"/>
    <row r="39" s="13" customFormat="1" ht="14.25"/>
    <row r="40" s="13" customFormat="1" ht="14.25"/>
    <row r="41" s="13" customFormat="1" ht="14.25"/>
    <row r="42" s="13" customFormat="1" ht="14.25"/>
    <row r="43" s="13" customFormat="1" ht="14.25"/>
    <row r="44" s="13" customFormat="1" ht="14.25"/>
    <row r="45" s="13" customFormat="1" ht="14.25"/>
    <row r="46" spans="1:8" s="9" customFormat="1" ht="14.25">
      <c r="A46" s="8"/>
      <c r="B46" s="8"/>
      <c r="C46" s="8"/>
      <c r="D46" s="8"/>
      <c r="E46" s="8"/>
      <c r="F46" s="8"/>
      <c r="G46" s="8"/>
      <c r="H46" s="8"/>
    </row>
    <row r="47" spans="1:8" s="9" customFormat="1" ht="14.25">
      <c r="A47" s="8"/>
      <c r="B47" s="8"/>
      <c r="C47" s="8"/>
      <c r="D47" s="8"/>
      <c r="E47" s="8"/>
      <c r="F47" s="8"/>
      <c r="G47" s="8"/>
      <c r="H47" s="8"/>
    </row>
  </sheetData>
  <sheetProtection/>
  <mergeCells count="26">
    <mergeCell ref="B25:C25"/>
    <mergeCell ref="D25:H25"/>
    <mergeCell ref="B26:C26"/>
    <mergeCell ref="D26:H26"/>
    <mergeCell ref="B27:C27"/>
    <mergeCell ref="D27:H27"/>
    <mergeCell ref="A20:A21"/>
    <mergeCell ref="B20:C21"/>
    <mergeCell ref="D20:H20"/>
    <mergeCell ref="A22:A24"/>
    <mergeCell ref="B22:C24"/>
    <mergeCell ref="D22:H22"/>
    <mergeCell ref="D24:H24"/>
    <mergeCell ref="A8:A9"/>
    <mergeCell ref="D8:H9"/>
    <mergeCell ref="B13:H13"/>
    <mergeCell ref="B14:H14"/>
    <mergeCell ref="B15:H15"/>
    <mergeCell ref="B16:H16"/>
    <mergeCell ref="A1:C1"/>
    <mergeCell ref="A2:A3"/>
    <mergeCell ref="D2:H3"/>
    <mergeCell ref="A4:A5"/>
    <mergeCell ref="D4:H5"/>
    <mergeCell ref="A6:A7"/>
    <mergeCell ref="D6:H7"/>
  </mergeCells>
  <printOptions horizontalCentered="1"/>
  <pageMargins left="0.7874015748031497" right="0.7874015748031497"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ほくと</dc:creator>
  <cp:keywords/>
  <dc:description/>
  <cp:lastModifiedBy>ctuser</cp:lastModifiedBy>
  <cp:lastPrinted>2018-11-01T07:58:18Z</cp:lastPrinted>
  <dcterms:created xsi:type="dcterms:W3CDTF">2008-10-04T04:07:59Z</dcterms:created>
  <dcterms:modified xsi:type="dcterms:W3CDTF">2018-11-01T07:59:42Z</dcterms:modified>
  <cp:category/>
  <cp:version/>
  <cp:contentType/>
  <cp:contentStatus/>
</cp:coreProperties>
</file>